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146C19CB-B29F-4BC9-980B-6608FE85E7BF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G76" i="1"/>
  <c r="F76" i="1" l="1"/>
  <c r="F31" i="1" l="1"/>
  <c r="F32" i="1"/>
  <c r="F33" i="1"/>
  <c r="F34" i="1"/>
  <c r="F35" i="1"/>
  <c r="F36" i="1"/>
  <c r="F37" i="1"/>
  <c r="F38" i="1"/>
  <c r="F30" i="1"/>
  <c r="F29" i="1"/>
  <c r="F25" i="1"/>
  <c r="F24" i="1"/>
  <c r="E23" i="1"/>
  <c r="F21" i="1"/>
  <c r="F20" i="1"/>
  <c r="F19" i="1"/>
  <c r="F18" i="1"/>
  <c r="F11" i="1"/>
  <c r="F12" i="1"/>
  <c r="F13" i="1"/>
  <c r="F14" i="1"/>
  <c r="F10" i="1"/>
  <c r="G39" i="1" l="1"/>
  <c r="F39" i="1"/>
  <c r="F41" i="1"/>
  <c r="F42" i="1"/>
  <c r="F43" i="1"/>
  <c r="F44" i="1"/>
  <c r="F45" i="1"/>
  <c r="F46" i="1"/>
  <c r="F47" i="1"/>
  <c r="F48" i="1"/>
  <c r="G49" i="1"/>
  <c r="F49" i="1" l="1"/>
  <c r="G15" i="1" l="1"/>
  <c r="F15" i="1" l="1"/>
  <c r="F65" i="1" l="1"/>
  <c r="G26" i="1"/>
  <c r="G65" i="1" l="1"/>
  <c r="F26" i="1" l="1"/>
  <c r="G53" i="1" l="1"/>
  <c r="F53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<sst xmlns="http://schemas.openxmlformats.org/spreadsheetml/2006/main" count="400" uniqueCount="229">
  <si>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</si>
  <si>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</si>
  <si>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</si>
  <si>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</si>
  <si>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</si>
  <si>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</si>
  <si>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</si>
  <si>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</si>
  <si>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</si>
  <si>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</si>
  <si>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</si>
  <si>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</si>
  <si>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</si>
  <si>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</si>
  <si>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</si>
  <si>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</si>
  <si>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</si>
  <si>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</si>
  <si>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</si>
  <si>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</si>
  <si>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</si>
  <si>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</si>
  <si>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</si>
  <si>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</si>
  <si>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实验已结束，仅存放设备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</si>
  <si>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</si>
  <si>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</si>
  <si>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</si>
  <si>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</si>
  <si>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</si>
  <si>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</si>
  <si>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</si>
  <si>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</si>
  <si>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</si>
  <si>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</si>
  <si>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</si>
  <si>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</si>
  <si>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</si>
  <si>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</si>
  <si>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</si>
  <si>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</si>
  <si>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</si>
  <si>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</si>
  <si>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</si>
  <si>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</si>
  <si>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</si>
  <si>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</si>
  <si>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</si>
  <si>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</si>
  <si>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</si>
  <si>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</si>
  <si>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</si>
  <si>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</si>
  <si>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</si>
  <si>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</si>
  <si>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</si>
  <si>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</si>
  <si>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</si>
  <si>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</si>
  <si>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</si>
  <si>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</si>
  <si>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</si>
  <si>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</si>
  <si>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</si>
  <si>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</si>
  <si>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</si>
  <si>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</si>
  <si>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</si>
  <si>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</si>
  <si>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</si>
  <si>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</si>
  <si>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</si>
  <si>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</si>
  <si>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</si>
  <si>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</si>
  <si>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</si>
  <si>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</si>
  <si>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</si>
  <si>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</si>
  <si>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</si>
  <si>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</si>
  <si>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</si>
  <si>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</si>
  <si>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</si>
  <si>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</si>
  <si>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</si>
  <si>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</si>
  <si>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</si>
  <si>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</si>
  <si>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</si>
  <si>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</si>
  <si>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</si>
  <si>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</si>
  <si>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</si>
  <si>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</si>
  <si>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</si>
  <si>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</si>
  <si>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</si>
  <si>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</si>
  <si>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</si>
  <si>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</si>
  <si>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</si>
  <si>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</si>
  <si>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</si>
  <si>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</si>
  <si>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</si>
  <si>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</si>
  <si>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</si>
  <si>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</si>
  <si>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</si>
  <si>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</si>
  <si>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</si>
  <si>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</si>
  <si>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</si>
  <si>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</si>
  <si>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</si>
  <si>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</si>
  <si>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</si>
  <si>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</si>
  <si>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</si>
  <si>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</si>
  <si>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</si>
  <si>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</si>
  <si>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</si>
  <si>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</si>
  <si>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</si>
  <si>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</si>
  <si>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</si>
  <si>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</si>
  <si>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</si>
  <si>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</si>
  <si>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</si>
  <si>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</si>
  <si>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</si>
  <si>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</si>
  <si>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</si>
  <si>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</si>
  <si>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</si>
  <si>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</si>
  <si>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</si>
  <si>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</si>
  <si>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</si>
  <si>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</si>
  <si>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</si>
  <si>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</si>
  <si>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</si>
  <si>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</si>
  <si>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</si>
  <si>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</si>
  <si>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</si>
  <si>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</si>
  <si>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</si>
  <si>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</si>
  <si>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</si>
  <si>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</si>
  <si>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</si>
  <si>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</si>
  <si>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</si>
  <si>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</si>
  <si>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</si>
  <si>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</si>
  <si>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</si>
  <si>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</si>
  <si>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</si>
  <si>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</si>
  <si>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</si>
  <si>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</si>
  <si>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</si>
  <si>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</si>
  <si>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 xml:space="preserve">何伟       </t>
    <phoneticPr fontId="1" type="noConversion"/>
  </si>
  <si>
    <t>107-411601</t>
    <phoneticPr fontId="1" type="noConversion"/>
  </si>
  <si>
    <t>KYSYSQ20241216004</t>
    <phoneticPr fontId="1" type="noConversion"/>
  </si>
  <si>
    <t>樊毅</t>
    <phoneticPr fontId="1" type="noConversion"/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</si>
  <si>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</si>
  <si>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</si>
  <si>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</si>
  <si>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</si>
  <si>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</si>
  <si>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岩土</t>
    <phoneticPr fontId="1" type="noConversion"/>
  </si>
  <si>
    <t>市政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</si>
  <si>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</si>
  <si>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</si>
  <si>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</si>
  <si>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11070-41422021110</t>
  </si>
  <si>
    <t>水利</t>
    <phoneticPr fontId="1" type="noConversion"/>
  </si>
  <si>
    <t>堆放5平</t>
    <phoneticPr fontId="1" type="noConversion"/>
  </si>
  <si>
    <t>KYSYSQ20240919002</t>
  </si>
  <si>
    <t>胡天旸</t>
  </si>
  <si>
    <t>堆放20平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</si>
  <si>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</si>
  <si>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</si>
  <si>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</si>
  <si>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</si>
  <si>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结构大厅</t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</si>
  <si>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</si>
  <si>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</si>
  <si>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</si>
  <si>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</si>
  <si>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加载15平</t>
    <phoneticPr fontId="1" type="noConversion"/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</si>
  <si>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</si>
  <si>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</si>
  <si>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</si>
  <si>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</si>
  <si>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</si>
  <si>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</si>
  <si>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</si>
  <si>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KYSYSQ20240710005</t>
  </si>
  <si>
    <t>梁雨</t>
  </si>
  <si>
    <t>长期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</si>
  <si>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</si>
  <si>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</si>
  <si>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</si>
  <si>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</si>
  <si>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</si>
  <si>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</si>
  <si>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</si>
  <si>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</si>
  <si>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</si>
  <si>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</si>
  <si>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加载83平</t>
    <phoneticPr fontId="1" type="noConversion"/>
  </si>
  <si>
    <t>堆放10平</t>
    <phoneticPr fontId="1" type="noConversion"/>
  </si>
  <si>
    <t>堆沙面积</t>
  </si>
  <si>
    <t>办公</t>
  </si>
  <si>
    <t>大创第六周50%减免</t>
  </si>
  <si>
    <t>mts*3</t>
    <phoneticPr fontId="1" type="noConversion"/>
  </si>
  <si>
    <t>MTS*2</t>
    <phoneticPr fontId="1" type="noConversion"/>
  </si>
  <si>
    <t>种迅</t>
    <phoneticPr fontId="1" type="noConversion"/>
  </si>
  <si>
    <t>KYSYSQ20250108001</t>
  </si>
  <si>
    <t>汤婷婷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</si>
</sst>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9"/>
      <color rgb="FFFF0000"/>
      <name val="Microsoft YaHei"/>
      <family val="2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1"/>
      <color theme="9" tint="-0.249977111117893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7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7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177" fontId="5" fillId="0" borderId="0" xfId="0" applyNumberFormat="1" applyFont="1" applyFill="1" applyAlignment="1">
      <alignment horizontal="right" vertical="center"/>
    </xf>
    <xf numFmtId="0" fontId="7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80"/>
  <sheetViews>
    <sheetView tabSelected="1" zoomScale="115" zoomScaleNormal="115" workbookViewId="0">
      <selection activeCell="E13" sqref="E13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1.77734375" style="7" hidden="1" customWidth="1"/>
    <col min="5" max="5" width="12.44140625" style="30" customWidth="1"/>
    <col min="6" max="6" width="9.44140625" style="30" customWidth="1"/>
    <col min="7" max="7" width="12.21875" style="30" customWidth="1"/>
    <col min="8" max="8" width="21.21875" style="3" customWidth="1"/>
    <col min="9" max="9" width="26.21875" style="7" customWidth="1"/>
    <col min="10" max="10" width="25" style="3" customWidth="1"/>
    <col min="11" max="11" width="9.44140625" style="3" customWidth="1"/>
    <col min="12" max="16384" width="8.88671875" style="3"/>
  </cols>
  <sheetData>
    <row r="1" spans="1:12">
      <c r="A1" s="2"/>
      <c r="B1" s="24"/>
      <c r="C1" s="24"/>
      <c r="D1" s="24"/>
      <c r="H1" s="24"/>
      <c r="I1" s="24"/>
    </row>
    <row r="2" spans="1:12">
      <c r="A2" s="42" t="s">
        <v>0</v>
      </c>
      <c r="B2" s="42" t="s">
        <v>1</v>
      </c>
      <c r="C2" s="42" t="s">
        <v>11</v>
      </c>
      <c r="D2" s="42" t="s">
        <v>133</v>
      </c>
      <c r="E2" s="43" t="s">
        <v>3</v>
      </c>
      <c r="F2" s="43" t="s">
        <v>2</v>
      </c>
      <c r="G2" s="43" t="s">
        <v>4</v>
      </c>
      <c r="H2" s="44" t="s">
        <v>5</v>
      </c>
      <c r="I2" s="44" t="s">
        <v>8</v>
      </c>
      <c r="J2" s="42" t="s">
        <v>9</v>
      </c>
      <c r="K2" s="26"/>
    </row>
    <row r="3" spans="1:12">
      <c r="A3" s="27" t="s">
        <v>6</v>
      </c>
      <c r="B3" s="25" t="s">
        <v>7</v>
      </c>
      <c r="C3" s="25" t="s">
        <v>14</v>
      </c>
      <c r="D3" s="26" t="s">
        <v>132</v>
      </c>
      <c r="E3" s="26">
        <v>83</v>
      </c>
      <c r="F3" s="45">
        <f>83*3</f>
        <v>249</v>
      </c>
      <c r="G3" s="26">
        <v>500</v>
      </c>
      <c r="H3" s="26" t="s">
        <v>225</v>
      </c>
      <c r="I3" s="26" t="s">
        <v>186</v>
      </c>
      <c r="J3" s="26" t="s">
        <v>187</v>
      </c>
      <c r="K3" s="26" t="s">
        <v>219</v>
      </c>
      <c r="L3"/>
    </row>
    <row r="4" spans="1:12">
      <c r="A4" s="27" t="s">
        <v>6</v>
      </c>
      <c r="B4" s="25" t="s">
        <v>7</v>
      </c>
      <c r="C4" s="25" t="s">
        <v>14</v>
      </c>
      <c r="D4" s="26" t="s">
        <v>132</v>
      </c>
      <c r="E4" s="26">
        <v>20</v>
      </c>
      <c r="F4" s="45">
        <f>E4*3</f>
        <v>60</v>
      </c>
      <c r="G4" s="26">
        <v>0</v>
      </c>
      <c r="H4" s="26"/>
      <c r="I4" s="26" t="s">
        <v>186</v>
      </c>
      <c r="J4" s="26" t="s">
        <v>187</v>
      </c>
      <c r="K4" s="26" t="s">
        <v>188</v>
      </c>
      <c r="L4"/>
    </row>
    <row r="5" spans="1:12">
      <c r="A5" s="27" t="s">
        <v>6</v>
      </c>
      <c r="B5" s="25" t="s">
        <v>7</v>
      </c>
      <c r="C5" s="25" t="s">
        <v>12</v>
      </c>
      <c r="D5" s="26" t="s">
        <v>141</v>
      </c>
      <c r="E5" s="45">
        <v>20</v>
      </c>
      <c r="F5" s="26">
        <v>360</v>
      </c>
      <c r="G5" s="26">
        <v>0</v>
      </c>
      <c r="H5" s="26"/>
      <c r="I5" s="26" t="s">
        <v>206</v>
      </c>
      <c r="J5" s="46" t="s">
        <v>207</v>
      </c>
      <c r="K5" s="26" t="s">
        <v>188</v>
      </c>
      <c r="L5"/>
    </row>
    <row r="6" spans="1:12">
      <c r="A6" s="27" t="s">
        <v>6</v>
      </c>
      <c r="B6" s="25" t="s">
        <v>7</v>
      </c>
      <c r="C6" s="25" t="s">
        <v>189</v>
      </c>
      <c r="D6" s="26" t="s">
        <v>190</v>
      </c>
      <c r="E6" s="26">
        <v>20</v>
      </c>
      <c r="F6" s="45">
        <v>60</v>
      </c>
      <c r="G6" s="26">
        <v>500</v>
      </c>
      <c r="H6" s="26" t="s">
        <v>225</v>
      </c>
      <c r="I6" s="26" t="s">
        <v>191</v>
      </c>
      <c r="J6" s="26" t="s">
        <v>192</v>
      </c>
      <c r="K6" s="26" t="s">
        <v>198</v>
      </c>
      <c r="L6"/>
    </row>
    <row r="7" spans="1:12">
      <c r="A7" s="27" t="s">
        <v>6</v>
      </c>
      <c r="B7" s="25" t="s">
        <v>7</v>
      </c>
      <c r="C7" s="25" t="s">
        <v>14</v>
      </c>
      <c r="D7" s="26" t="s">
        <v>132</v>
      </c>
      <c r="E7" s="26">
        <v>10</v>
      </c>
      <c r="F7" s="45">
        <v>180</v>
      </c>
      <c r="G7" s="26">
        <v>0</v>
      </c>
      <c r="H7" s="26"/>
      <c r="I7" s="26" t="s">
        <v>15</v>
      </c>
      <c r="J7" s="26" t="s">
        <v>16</v>
      </c>
      <c r="K7" s="26" t="s">
        <v>220</v>
      </c>
      <c r="L7"/>
    </row>
    <row r="8" spans="1:12">
      <c r="A8" s="27" t="s">
        <v>6</v>
      </c>
      <c r="B8" s="25" t="s">
        <v>7</v>
      </c>
      <c r="C8" s="25" t="s">
        <v>194</v>
      </c>
      <c r="D8" s="26" t="s">
        <v>195</v>
      </c>
      <c r="E8" s="26">
        <v>20</v>
      </c>
      <c r="F8" s="45">
        <v>60</v>
      </c>
      <c r="G8" s="26">
        <v>600</v>
      </c>
      <c r="H8" s="26" t="s">
        <v>224</v>
      </c>
      <c r="I8" s="26" t="s">
        <v>196</v>
      </c>
      <c r="J8" s="26" t="s">
        <v>197</v>
      </c>
      <c r="K8" s="26" t="s">
        <v>185</v>
      </c>
      <c r="L8"/>
    </row>
    <row r="9" spans="1:12">
      <c r="A9" s="27" t="s">
        <v>6</v>
      </c>
      <c r="B9" s="25" t="s">
        <v>7</v>
      </c>
      <c r="C9" s="25" t="s">
        <v>226</v>
      </c>
      <c r="D9" s="26"/>
      <c r="E9" s="26">
        <v>10</v>
      </c>
      <c r="F9" s="45">
        <v>60</v>
      </c>
      <c r="G9" s="26">
        <v>0</v>
      </c>
      <c r="H9" s="26"/>
      <c r="I9" s="26" t="s">
        <v>227</v>
      </c>
      <c r="J9" s="26" t="s">
        <v>228</v>
      </c>
      <c r="K9" s="3" t="s">
        <v>220</v>
      </c>
      <c r="L9"/>
    </row>
    <row r="10" spans="1:12">
      <c r="A10" s="27" t="s">
        <v>6</v>
      </c>
      <c r="B10" s="25" t="s">
        <v>193</v>
      </c>
      <c r="C10" s="26" t="s">
        <v>201</v>
      </c>
      <c r="D10" s="26" t="s">
        <v>202</v>
      </c>
      <c r="E10" s="26">
        <v>10</v>
      </c>
      <c r="F10" s="26">
        <f>E10*18</f>
        <v>180</v>
      </c>
      <c r="G10" s="26">
        <v>0</v>
      </c>
      <c r="H10" s="26"/>
      <c r="I10" s="26" t="s">
        <v>203</v>
      </c>
      <c r="J10" s="26" t="s">
        <v>204</v>
      </c>
      <c r="K10" s="26" t="s">
        <v>205</v>
      </c>
      <c r="L10" t="s">
        <v>208</v>
      </c>
    </row>
    <row r="11" spans="1:12">
      <c r="A11" s="27" t="s">
        <v>6</v>
      </c>
      <c r="B11" s="25" t="s">
        <v>7</v>
      </c>
      <c r="C11" s="25" t="s">
        <v>14</v>
      </c>
      <c r="D11" s="26" t="s">
        <v>132</v>
      </c>
      <c r="E11" s="26">
        <v>5</v>
      </c>
      <c r="F11" s="26">
        <f t="shared" ref="F11:F14" si="0">E11*18</f>
        <v>90</v>
      </c>
      <c r="G11" s="26">
        <v>0</v>
      </c>
      <c r="H11" s="26"/>
      <c r="I11" s="26"/>
      <c r="J11" s="26" t="s">
        <v>20</v>
      </c>
      <c r="K11" s="26" t="s">
        <v>17</v>
      </c>
      <c r="L11" t="s">
        <v>208</v>
      </c>
    </row>
    <row r="12" spans="1:12">
      <c r="A12" s="27" t="s">
        <v>6</v>
      </c>
      <c r="B12" s="25" t="s">
        <v>7</v>
      </c>
      <c r="C12" s="25" t="s">
        <v>114</v>
      </c>
      <c r="D12" s="26" t="s">
        <v>199</v>
      </c>
      <c r="E12" s="27">
        <v>5</v>
      </c>
      <c r="F12" s="26">
        <f t="shared" si="0"/>
        <v>90</v>
      </c>
      <c r="G12" s="26">
        <v>0</v>
      </c>
      <c r="H12" s="25"/>
      <c r="I12" s="26"/>
      <c r="J12" s="26" t="s">
        <v>20</v>
      </c>
      <c r="K12" s="26" t="s">
        <v>17</v>
      </c>
      <c r="L12" t="s">
        <v>208</v>
      </c>
    </row>
    <row r="13" spans="1:12">
      <c r="A13" s="27" t="s">
        <v>6</v>
      </c>
      <c r="B13" s="25" t="s">
        <v>7</v>
      </c>
      <c r="C13" s="25" t="s">
        <v>12</v>
      </c>
      <c r="D13" s="26" t="s">
        <v>131</v>
      </c>
      <c r="E13" s="27">
        <v>5</v>
      </c>
      <c r="F13" s="26">
        <f t="shared" si="0"/>
        <v>90</v>
      </c>
      <c r="G13" s="26">
        <v>0</v>
      </c>
      <c r="H13" s="25"/>
      <c r="I13" s="26"/>
      <c r="J13" s="26" t="s">
        <v>20</v>
      </c>
      <c r="K13" s="26" t="s">
        <v>17</v>
      </c>
      <c r="L13" t="s">
        <v>208</v>
      </c>
    </row>
    <row r="14" spans="1:12">
      <c r="A14" s="27" t="s">
        <v>6</v>
      </c>
      <c r="B14" s="25" t="s">
        <v>7</v>
      </c>
      <c r="C14" s="25" t="s">
        <v>10</v>
      </c>
      <c r="D14" s="26" t="s">
        <v>200</v>
      </c>
      <c r="E14" s="26">
        <v>25</v>
      </c>
      <c r="F14" s="26">
        <f t="shared" si="0"/>
        <v>450</v>
      </c>
      <c r="G14" s="26">
        <v>0</v>
      </c>
      <c r="H14" s="26"/>
      <c r="I14" s="26" t="s">
        <v>19</v>
      </c>
      <c r="J14" s="26" t="s">
        <v>18</v>
      </c>
      <c r="K14" s="26" t="s">
        <v>21</v>
      </c>
      <c r="L14" t="s">
        <v>208</v>
      </c>
    </row>
    <row r="15" spans="1:12">
      <c r="A15" s="27"/>
      <c r="B15" s="25"/>
      <c r="C15" s="25"/>
      <c r="D15" s="26"/>
      <c r="E15" s="31"/>
      <c r="F15" s="33">
        <f>SUM(F3:F14)</f>
        <v>1929</v>
      </c>
      <c r="G15" s="33">
        <f>SUM(G3:G14)</f>
        <v>1600</v>
      </c>
      <c r="H15" s="26"/>
      <c r="I15" s="28"/>
      <c r="J15" s="25"/>
      <c r="K15" s="26"/>
    </row>
    <row r="16" spans="1:12">
      <c r="A16" s="27"/>
      <c r="B16" s="25"/>
      <c r="C16" s="25"/>
      <c r="D16" s="26"/>
      <c r="E16" s="31"/>
      <c r="F16" s="32"/>
      <c r="G16" s="31"/>
      <c r="H16" s="26"/>
      <c r="I16" s="28"/>
      <c r="J16" s="25"/>
      <c r="K16" s="26"/>
    </row>
    <row r="17" spans="1:10">
      <c r="A17" s="41" t="s">
        <v>209</v>
      </c>
      <c r="B17" s="41" t="s">
        <v>210</v>
      </c>
      <c r="C17" s="41" t="s">
        <v>211</v>
      </c>
      <c r="D17" s="41" t="s">
        <v>212</v>
      </c>
      <c r="E17" s="41" t="s">
        <v>213</v>
      </c>
      <c r="F17" s="41" t="s">
        <v>214</v>
      </c>
      <c r="G17" s="41" t="s">
        <v>215</v>
      </c>
      <c r="H17" s="41" t="s">
        <v>216</v>
      </c>
      <c r="I17" s="41" t="s">
        <v>217</v>
      </c>
      <c r="J17" s="41" t="s">
        <v>218</v>
      </c>
    </row>
    <row r="18" spans="1:10">
      <c r="A18" s="47" t="s">
        <v>184</v>
      </c>
      <c r="B18" s="70" t="s">
        <v>22</v>
      </c>
      <c r="C18" s="71" t="s">
        <v>23</v>
      </c>
      <c r="D18" s="71" t="s">
        <v>100</v>
      </c>
      <c r="E18" s="71">
        <v>1</v>
      </c>
      <c r="F18" s="70">
        <f>E18*6</f>
        <v>6</v>
      </c>
      <c r="G18" s="70"/>
      <c r="H18" s="70"/>
      <c r="I18" s="70"/>
      <c r="J18" s="70" t="s">
        <v>24</v>
      </c>
    </row>
    <row r="19" spans="1:10">
      <c r="A19" s="47" t="s">
        <v>184</v>
      </c>
      <c r="B19" s="70" t="s">
        <v>22</v>
      </c>
      <c r="C19" s="71" t="s">
        <v>25</v>
      </c>
      <c r="D19" s="70"/>
      <c r="E19" s="71">
        <v>60</v>
      </c>
      <c r="F19" s="70">
        <f>E19*6</f>
        <v>360</v>
      </c>
      <c r="G19" s="70"/>
      <c r="H19" s="70"/>
      <c r="I19" s="70"/>
      <c r="J19" s="70" t="s">
        <v>24</v>
      </c>
    </row>
    <row r="20" spans="1:10">
      <c r="A20" s="47" t="s">
        <v>184</v>
      </c>
      <c r="B20" s="70" t="s">
        <v>22</v>
      </c>
      <c r="C20" s="71" t="s">
        <v>26</v>
      </c>
      <c r="D20" s="71" t="s">
        <v>182</v>
      </c>
      <c r="E20" s="71">
        <v>7</v>
      </c>
      <c r="F20" s="70">
        <f>E20*6</f>
        <v>42</v>
      </c>
      <c r="G20" s="71"/>
      <c r="H20" s="71"/>
      <c r="I20" s="71"/>
      <c r="J20" s="70" t="s">
        <v>24</v>
      </c>
    </row>
    <row r="21" spans="1:10">
      <c r="A21" s="47" t="s">
        <v>184</v>
      </c>
      <c r="B21" s="70" t="s">
        <v>22</v>
      </c>
      <c r="C21" s="71" t="s">
        <v>27</v>
      </c>
      <c r="D21" s="72" t="s">
        <v>142</v>
      </c>
      <c r="E21" s="71">
        <v>1</v>
      </c>
      <c r="F21" s="70">
        <f>E21*6</f>
        <v>6</v>
      </c>
      <c r="G21" s="71"/>
      <c r="H21" s="71"/>
      <c r="I21" s="70"/>
      <c r="J21" s="70" t="s">
        <v>24</v>
      </c>
    </row>
    <row r="22" spans="1:10">
      <c r="A22" s="47" t="s">
        <v>184</v>
      </c>
      <c r="B22" s="70" t="s">
        <v>22</v>
      </c>
      <c r="C22" s="71" t="s">
        <v>28</v>
      </c>
      <c r="D22" s="71" t="s">
        <v>101</v>
      </c>
      <c r="E22" s="71">
        <v>4</v>
      </c>
      <c r="F22" s="70">
        <v>24</v>
      </c>
      <c r="G22" s="71"/>
      <c r="H22" s="71"/>
      <c r="I22" s="70" t="s">
        <v>29</v>
      </c>
      <c r="J22" s="70"/>
    </row>
    <row r="23" spans="1:10">
      <c r="A23" s="47" t="s">
        <v>184</v>
      </c>
      <c r="B23" s="70" t="s">
        <v>22</v>
      </c>
      <c r="C23" s="71" t="s">
        <v>30</v>
      </c>
      <c r="D23" s="71" t="s">
        <v>102</v>
      </c>
      <c r="E23" s="71">
        <f>ROUNDUP(15.66,0)</f>
        <v>16</v>
      </c>
      <c r="F23" s="70">
        <v>96</v>
      </c>
      <c r="G23" s="71"/>
      <c r="H23" s="71"/>
      <c r="I23" s="70" t="s">
        <v>31</v>
      </c>
      <c r="J23" s="70"/>
    </row>
    <row r="24" spans="1:10">
      <c r="A24" s="47" t="s">
        <v>184</v>
      </c>
      <c r="B24" s="70" t="s">
        <v>22</v>
      </c>
      <c r="C24" s="72" t="s">
        <v>32</v>
      </c>
      <c r="D24" s="71" t="s">
        <v>183</v>
      </c>
      <c r="E24" s="71">
        <v>2</v>
      </c>
      <c r="F24" s="71">
        <f>E24*6</f>
        <v>12</v>
      </c>
      <c r="G24" s="71"/>
      <c r="H24" s="71"/>
      <c r="I24" s="70" t="s">
        <v>33</v>
      </c>
      <c r="J24" s="71"/>
    </row>
    <row r="25" spans="1:10">
      <c r="A25" s="47" t="s">
        <v>184</v>
      </c>
      <c r="B25" s="70" t="s">
        <v>34</v>
      </c>
      <c r="C25" s="71" t="s">
        <v>35</v>
      </c>
      <c r="D25" s="71" t="s">
        <v>103</v>
      </c>
      <c r="E25" s="71">
        <v>13</v>
      </c>
      <c r="F25" s="71">
        <f>E25*7</f>
        <v>91</v>
      </c>
      <c r="G25" s="71">
        <v>0</v>
      </c>
      <c r="H25" s="72"/>
      <c r="I25" s="71" t="s">
        <v>137</v>
      </c>
      <c r="J25" s="73" t="s">
        <v>221</v>
      </c>
    </row>
    <row r="26" spans="1:10">
      <c r="A26" s="5"/>
      <c r="B26" s="8"/>
      <c r="C26" s="8"/>
      <c r="F26" s="34">
        <f>SUM(F17:F25)</f>
        <v>637</v>
      </c>
      <c r="G26" s="34">
        <f>SUM(G17:G25)</f>
        <v>0</v>
      </c>
      <c r="H26" s="24"/>
    </row>
    <row r="27" spans="1:10">
      <c r="A27" s="5"/>
      <c r="B27" s="8"/>
      <c r="C27" s="8"/>
      <c r="F27" s="34"/>
      <c r="G27" s="34"/>
      <c r="H27" s="24"/>
    </row>
    <row r="28" spans="1:10">
      <c r="A28" s="41" t="s">
        <v>209</v>
      </c>
      <c r="B28" s="41" t="s">
        <v>210</v>
      </c>
      <c r="C28" s="41" t="s">
        <v>211</v>
      </c>
      <c r="D28" s="41" t="s">
        <v>212</v>
      </c>
      <c r="E28" s="41" t="s">
        <v>213</v>
      </c>
      <c r="F28" s="41" t="s">
        <v>214</v>
      </c>
      <c r="G28" s="41" t="s">
        <v>215</v>
      </c>
      <c r="H28" s="41" t="s">
        <v>216</v>
      </c>
      <c r="I28" s="41" t="s">
        <v>217</v>
      </c>
      <c r="J28" s="41" t="s">
        <v>218</v>
      </c>
    </row>
    <row r="29" spans="1:10">
      <c r="A29" s="39" t="s">
        <v>181</v>
      </c>
      <c r="B29" s="48" t="s">
        <v>146</v>
      </c>
      <c r="C29" s="48" t="s">
        <v>144</v>
      </c>
      <c r="D29" s="48" t="s">
        <v>147</v>
      </c>
      <c r="E29" s="48">
        <v>3</v>
      </c>
      <c r="F29" s="48">
        <f>E29*18</f>
        <v>54</v>
      </c>
      <c r="G29" s="48"/>
      <c r="H29" s="48"/>
      <c r="I29" s="48" t="s">
        <v>148</v>
      </c>
      <c r="J29" s="48" t="s">
        <v>149</v>
      </c>
    </row>
    <row r="30" spans="1:10">
      <c r="A30" s="39" t="s">
        <v>181</v>
      </c>
      <c r="B30" s="48" t="s">
        <v>146</v>
      </c>
      <c r="C30" s="48" t="s">
        <v>14</v>
      </c>
      <c r="D30" s="48" t="s">
        <v>150</v>
      </c>
      <c r="E30" s="48">
        <v>1.5</v>
      </c>
      <c r="F30" s="48">
        <f>E30*18</f>
        <v>27</v>
      </c>
      <c r="G30" s="48"/>
      <c r="H30" s="48"/>
      <c r="I30" s="48" t="s">
        <v>151</v>
      </c>
      <c r="J30" s="48" t="s">
        <v>149</v>
      </c>
    </row>
    <row r="31" spans="1:10">
      <c r="A31" s="39" t="s">
        <v>181</v>
      </c>
      <c r="B31" s="48" t="s">
        <v>146</v>
      </c>
      <c r="C31" s="48" t="s">
        <v>152</v>
      </c>
      <c r="D31" s="48" t="s">
        <v>153</v>
      </c>
      <c r="E31" s="48">
        <v>4.5</v>
      </c>
      <c r="F31" s="48">
        <f t="shared" ref="F31:F38" si="1">E31*18</f>
        <v>81</v>
      </c>
      <c r="G31" s="48"/>
      <c r="H31" s="48"/>
      <c r="I31" s="48" t="s">
        <v>154</v>
      </c>
      <c r="J31" s="48" t="s">
        <v>149</v>
      </c>
    </row>
    <row r="32" spans="1:10">
      <c r="A32" s="39" t="s">
        <v>181</v>
      </c>
      <c r="B32" s="48" t="s">
        <v>146</v>
      </c>
      <c r="C32" s="48" t="s">
        <v>155</v>
      </c>
      <c r="D32" s="48" t="s">
        <v>156</v>
      </c>
      <c r="E32" s="48">
        <v>4.5</v>
      </c>
      <c r="F32" s="48">
        <f t="shared" si="1"/>
        <v>81</v>
      </c>
      <c r="G32" s="48"/>
      <c r="H32" s="48"/>
      <c r="I32" s="48" t="s">
        <v>157</v>
      </c>
      <c r="J32" s="48" t="s">
        <v>149</v>
      </c>
    </row>
    <row r="33" spans="1:11">
      <c r="A33" s="39" t="s">
        <v>181</v>
      </c>
      <c r="B33" s="48" t="s">
        <v>146</v>
      </c>
      <c r="C33" s="48" t="s">
        <v>158</v>
      </c>
      <c r="D33" s="48"/>
      <c r="E33" s="48">
        <v>3</v>
      </c>
      <c r="F33" s="48">
        <f t="shared" si="1"/>
        <v>54</v>
      </c>
      <c r="G33" s="48"/>
      <c r="H33" s="48"/>
      <c r="I33" s="48"/>
      <c r="J33" s="48" t="s">
        <v>149</v>
      </c>
    </row>
    <row r="34" spans="1:11">
      <c r="A34" s="39" t="s">
        <v>181</v>
      </c>
      <c r="B34" s="48" t="s">
        <v>146</v>
      </c>
      <c r="C34" s="48" t="s">
        <v>145</v>
      </c>
      <c r="D34" s="48" t="s">
        <v>159</v>
      </c>
      <c r="E34" s="48">
        <v>1.5</v>
      </c>
      <c r="F34" s="48">
        <f t="shared" si="1"/>
        <v>27</v>
      </c>
      <c r="G34" s="48"/>
      <c r="H34" s="48"/>
      <c r="I34" s="48" t="s">
        <v>160</v>
      </c>
      <c r="J34" s="48" t="s">
        <v>149</v>
      </c>
    </row>
    <row r="35" spans="1:11">
      <c r="A35" s="39" t="s">
        <v>181</v>
      </c>
      <c r="B35" s="48" t="s">
        <v>146</v>
      </c>
      <c r="C35" s="48" t="s">
        <v>36</v>
      </c>
      <c r="D35" s="48" t="s">
        <v>161</v>
      </c>
      <c r="E35" s="48">
        <v>11</v>
      </c>
      <c r="F35" s="48">
        <f t="shared" si="1"/>
        <v>198</v>
      </c>
      <c r="G35" s="48"/>
      <c r="H35" s="48"/>
      <c r="I35" s="48" t="s">
        <v>162</v>
      </c>
      <c r="J35" s="48" t="s">
        <v>149</v>
      </c>
    </row>
    <row r="36" spans="1:11">
      <c r="A36" s="39" t="s">
        <v>181</v>
      </c>
      <c r="B36" s="48" t="s">
        <v>146</v>
      </c>
      <c r="C36" s="48" t="s">
        <v>143</v>
      </c>
      <c r="D36" s="48" t="s">
        <v>163</v>
      </c>
      <c r="E36" s="48">
        <v>8</v>
      </c>
      <c r="F36" s="48">
        <f t="shared" si="1"/>
        <v>144</v>
      </c>
      <c r="G36" s="48"/>
      <c r="H36" s="48"/>
      <c r="I36" s="48" t="s">
        <v>164</v>
      </c>
      <c r="J36" s="48" t="s">
        <v>149</v>
      </c>
    </row>
    <row r="37" spans="1:11">
      <c r="A37" s="39" t="s">
        <v>181</v>
      </c>
      <c r="B37" s="48" t="s">
        <v>165</v>
      </c>
      <c r="C37" s="48" t="s">
        <v>12</v>
      </c>
      <c r="D37" s="48" t="s">
        <v>166</v>
      </c>
      <c r="E37" s="48">
        <v>4.5</v>
      </c>
      <c r="F37" s="48">
        <f t="shared" si="1"/>
        <v>81</v>
      </c>
      <c r="G37" s="48"/>
      <c r="H37" s="48"/>
      <c r="I37" s="48" t="s">
        <v>167</v>
      </c>
      <c r="J37" s="48" t="s">
        <v>149</v>
      </c>
    </row>
    <row r="38" spans="1:11">
      <c r="A38" s="39" t="s">
        <v>181</v>
      </c>
      <c r="B38" s="48">
        <v>109</v>
      </c>
      <c r="C38" s="48" t="s">
        <v>13</v>
      </c>
      <c r="D38" s="48"/>
      <c r="E38" s="48">
        <v>3</v>
      </c>
      <c r="F38" s="48">
        <f t="shared" si="1"/>
        <v>54</v>
      </c>
      <c r="G38" s="48"/>
      <c r="H38" s="48"/>
      <c r="I38" s="48"/>
      <c r="J38" s="48" t="s">
        <v>149</v>
      </c>
    </row>
    <row r="39" spans="1:11">
      <c r="A39" s="18"/>
      <c r="B39" s="24"/>
      <c r="C39" s="24"/>
      <c r="D39" s="24"/>
      <c r="E39" s="24"/>
      <c r="F39" s="40">
        <f>SUM(F29:F38)</f>
        <v>801</v>
      </c>
      <c r="G39" s="40">
        <f>SUM(G29:G38)</f>
        <v>0</v>
      </c>
      <c r="H39" s="24"/>
      <c r="I39" s="24"/>
      <c r="J39" s="24"/>
      <c r="K39" s="24"/>
    </row>
    <row r="41" spans="1:11">
      <c r="A41" s="49" t="s">
        <v>37</v>
      </c>
      <c r="B41" s="1" t="s">
        <v>38</v>
      </c>
      <c r="C41" s="1" t="s">
        <v>39</v>
      </c>
      <c r="D41" s="19"/>
      <c r="E41" s="35">
        <v>12</v>
      </c>
      <c r="F41" s="35">
        <f>E41*12</f>
        <v>144</v>
      </c>
      <c r="G41" s="35">
        <v>0</v>
      </c>
      <c r="H41" s="1" t="s">
        <v>136</v>
      </c>
      <c r="I41" s="6" t="s">
        <v>49</v>
      </c>
      <c r="J41" s="1" t="s">
        <v>49</v>
      </c>
    </row>
    <row r="42" spans="1:11">
      <c r="A42" s="49" t="s">
        <v>37</v>
      </c>
      <c r="B42" s="1" t="s">
        <v>38</v>
      </c>
      <c r="C42" s="1" t="s">
        <v>40</v>
      </c>
      <c r="D42" s="1" t="s">
        <v>104</v>
      </c>
      <c r="E42" s="35">
        <v>2</v>
      </c>
      <c r="F42" s="35">
        <f t="shared" ref="F42:F48" si="2">E42*12</f>
        <v>24</v>
      </c>
      <c r="G42" s="35">
        <v>0</v>
      </c>
      <c r="H42" s="1" t="s">
        <v>136</v>
      </c>
      <c r="I42" s="6" t="s">
        <v>105</v>
      </c>
      <c r="J42" s="1" t="s">
        <v>41</v>
      </c>
    </row>
    <row r="43" spans="1:11">
      <c r="A43" s="49" t="s">
        <v>37</v>
      </c>
      <c r="B43" s="1" t="s">
        <v>38</v>
      </c>
      <c r="C43" s="1" t="s">
        <v>42</v>
      </c>
      <c r="D43" s="1" t="s">
        <v>106</v>
      </c>
      <c r="E43" s="35">
        <v>2</v>
      </c>
      <c r="F43" s="35">
        <f t="shared" si="2"/>
        <v>24</v>
      </c>
      <c r="G43" s="35">
        <v>0</v>
      </c>
      <c r="H43" s="1" t="s">
        <v>136</v>
      </c>
      <c r="I43" s="6" t="s">
        <v>107</v>
      </c>
      <c r="J43" s="1" t="s">
        <v>43</v>
      </c>
    </row>
    <row r="44" spans="1:11">
      <c r="A44" s="49" t="s">
        <v>37</v>
      </c>
      <c r="B44" s="1" t="s">
        <v>38</v>
      </c>
      <c r="C44" s="1" t="s">
        <v>44</v>
      </c>
      <c r="D44" s="1" t="s">
        <v>108</v>
      </c>
      <c r="E44" s="35">
        <v>4</v>
      </c>
      <c r="F44" s="35">
        <f t="shared" si="2"/>
        <v>48</v>
      </c>
      <c r="G44" s="35">
        <v>0</v>
      </c>
      <c r="H44" s="1" t="s">
        <v>136</v>
      </c>
      <c r="I44" s="6" t="s">
        <v>45</v>
      </c>
      <c r="J44" s="1" t="s">
        <v>109</v>
      </c>
    </row>
    <row r="45" spans="1:11">
      <c r="A45" s="49" t="s">
        <v>37</v>
      </c>
      <c r="B45" s="1" t="s">
        <v>38</v>
      </c>
      <c r="C45" s="1" t="s">
        <v>46</v>
      </c>
      <c r="D45" s="1" t="s">
        <v>110</v>
      </c>
      <c r="E45" s="36">
        <v>4</v>
      </c>
      <c r="F45" s="35">
        <f t="shared" si="2"/>
        <v>48</v>
      </c>
      <c r="G45" s="35">
        <v>0</v>
      </c>
      <c r="H45" s="1" t="s">
        <v>136</v>
      </c>
      <c r="I45" s="6" t="s">
        <v>111</v>
      </c>
      <c r="J45" s="1" t="s">
        <v>47</v>
      </c>
    </row>
    <row r="46" spans="1:11">
      <c r="A46" s="49" t="s">
        <v>37</v>
      </c>
      <c r="B46" s="1" t="s">
        <v>38</v>
      </c>
      <c r="C46" s="3" t="s">
        <v>48</v>
      </c>
      <c r="D46" s="1" t="s">
        <v>104</v>
      </c>
      <c r="E46" s="36">
        <v>4</v>
      </c>
      <c r="F46" s="35">
        <f t="shared" si="2"/>
        <v>48</v>
      </c>
      <c r="G46" s="35">
        <v>0</v>
      </c>
      <c r="H46" s="1" t="s">
        <v>136</v>
      </c>
      <c r="I46" s="3" t="s">
        <v>112</v>
      </c>
      <c r="J46" s="1" t="s">
        <v>113</v>
      </c>
    </row>
    <row r="47" spans="1:11">
      <c r="A47" s="49" t="s">
        <v>37</v>
      </c>
      <c r="B47" s="1" t="s">
        <v>38</v>
      </c>
      <c r="C47" s="1" t="s">
        <v>50</v>
      </c>
      <c r="D47" s="3"/>
      <c r="E47" s="36">
        <v>10</v>
      </c>
      <c r="F47" s="35">
        <f t="shared" si="2"/>
        <v>120</v>
      </c>
      <c r="G47" s="35">
        <v>0</v>
      </c>
      <c r="H47" s="1" t="s">
        <v>136</v>
      </c>
      <c r="I47" s="3"/>
      <c r="J47" s="1" t="s">
        <v>49</v>
      </c>
    </row>
    <row r="48" spans="1:11">
      <c r="A48" s="49" t="s">
        <v>37</v>
      </c>
      <c r="B48" s="1" t="s">
        <v>38</v>
      </c>
      <c r="C48" s="1" t="s">
        <v>51</v>
      </c>
      <c r="D48" s="3"/>
      <c r="E48" s="36">
        <v>2</v>
      </c>
      <c r="F48" s="35">
        <f t="shared" si="2"/>
        <v>24</v>
      </c>
      <c r="G48" s="35">
        <v>0</v>
      </c>
      <c r="H48" s="1" t="s">
        <v>136</v>
      </c>
      <c r="I48" s="3"/>
    </row>
    <row r="49" spans="1:11">
      <c r="A49" s="4"/>
      <c r="B49" s="5"/>
      <c r="C49" s="5"/>
      <c r="E49" s="36"/>
      <c r="F49" s="37">
        <f>SUM(F41:F48)</f>
        <v>480</v>
      </c>
      <c r="G49" s="37">
        <f>SUM(G41:G48)</f>
        <v>0</v>
      </c>
      <c r="I49" s="5"/>
    </row>
    <row r="51" spans="1:11">
      <c r="A51" s="4"/>
      <c r="B51" s="5"/>
      <c r="C51" s="5"/>
      <c r="D51" s="19"/>
      <c r="E51" s="35"/>
      <c r="F51" s="35"/>
      <c r="G51" s="35"/>
      <c r="H51" s="1"/>
      <c r="I51" s="6"/>
      <c r="J51" s="5"/>
    </row>
    <row r="52" spans="1:11">
      <c r="A52" s="50" t="s">
        <v>52</v>
      </c>
      <c r="B52" s="51"/>
      <c r="C52" s="51"/>
      <c r="D52" s="52"/>
      <c r="E52" s="53"/>
      <c r="F52" s="53"/>
      <c r="G52" s="53"/>
      <c r="H52" s="25"/>
      <c r="I52" s="28"/>
      <c r="J52" s="51"/>
    </row>
    <row r="53" spans="1:11">
      <c r="A53" s="4"/>
      <c r="B53" s="4"/>
      <c r="C53" s="5"/>
      <c r="E53" s="36"/>
      <c r="F53" s="34">
        <f>SUM(F51:F52)</f>
        <v>0</v>
      </c>
      <c r="G53" s="34">
        <f>SUM(G51:G52)</f>
        <v>0</v>
      </c>
      <c r="I53" s="6"/>
    </row>
    <row r="54" spans="1:11">
      <c r="J54" s="20"/>
      <c r="K54" s="22"/>
    </row>
    <row r="55" spans="1:11">
      <c r="A55" s="54" t="s">
        <v>168</v>
      </c>
      <c r="B55" s="55" t="s">
        <v>53</v>
      </c>
      <c r="C55" s="55" t="s">
        <v>169</v>
      </c>
      <c r="D55" s="56" t="s">
        <v>124</v>
      </c>
      <c r="E55" s="54">
        <v>18</v>
      </c>
      <c r="F55" s="54">
        <v>648</v>
      </c>
      <c r="G55" s="54"/>
      <c r="H55" s="54"/>
      <c r="I55" s="57" t="s">
        <v>54</v>
      </c>
      <c r="J55" s="55" t="s">
        <v>55</v>
      </c>
      <c r="K55" s="58" t="s">
        <v>222</v>
      </c>
    </row>
    <row r="56" spans="1:11">
      <c r="A56" s="59" t="s">
        <v>168</v>
      </c>
      <c r="B56" s="60" t="s">
        <v>56</v>
      </c>
      <c r="C56" s="60" t="s">
        <v>57</v>
      </c>
      <c r="D56" s="61" t="s">
        <v>125</v>
      </c>
      <c r="E56" s="60">
        <v>12</v>
      </c>
      <c r="F56" s="62">
        <v>216</v>
      </c>
      <c r="G56" s="63"/>
      <c r="H56" s="63"/>
      <c r="I56" s="64" t="s">
        <v>58</v>
      </c>
      <c r="J56" s="60" t="s">
        <v>59</v>
      </c>
      <c r="K56" s="65"/>
    </row>
    <row r="57" spans="1:11">
      <c r="A57" s="59" t="s">
        <v>168</v>
      </c>
      <c r="B57" s="60" t="s">
        <v>60</v>
      </c>
      <c r="C57" s="60" t="s">
        <v>61</v>
      </c>
      <c r="D57" s="61" t="s">
        <v>126</v>
      </c>
      <c r="E57" s="59">
        <v>38</v>
      </c>
      <c r="F57" s="62">
        <v>684</v>
      </c>
      <c r="G57" s="63"/>
      <c r="H57" s="63"/>
      <c r="I57" s="64" t="s">
        <v>62</v>
      </c>
      <c r="J57" s="60" t="s">
        <v>63</v>
      </c>
      <c r="K57" s="65"/>
    </row>
    <row r="58" spans="1:11">
      <c r="A58" s="59" t="s">
        <v>168</v>
      </c>
      <c r="B58" s="60" t="s">
        <v>64</v>
      </c>
      <c r="C58" s="60" t="s">
        <v>65</v>
      </c>
      <c r="D58" s="61" t="s">
        <v>170</v>
      </c>
      <c r="E58" s="59">
        <v>38</v>
      </c>
      <c r="F58" s="62">
        <v>684</v>
      </c>
      <c r="G58" s="63"/>
      <c r="H58" s="63"/>
      <c r="I58" s="64" t="s">
        <v>171</v>
      </c>
      <c r="J58" s="60" t="s">
        <v>172</v>
      </c>
      <c r="K58" s="66" t="s">
        <v>223</v>
      </c>
    </row>
    <row r="59" spans="1:11">
      <c r="A59" s="54" t="s">
        <v>168</v>
      </c>
      <c r="B59" s="55" t="s">
        <v>67</v>
      </c>
      <c r="C59" s="55" t="s">
        <v>173</v>
      </c>
      <c r="D59" s="56" t="s">
        <v>128</v>
      </c>
      <c r="E59" s="54">
        <v>9</v>
      </c>
      <c r="F59" s="54">
        <v>324</v>
      </c>
      <c r="G59" s="54"/>
      <c r="H59" s="54"/>
      <c r="I59" s="57" t="s">
        <v>68</v>
      </c>
      <c r="J59" s="55" t="s">
        <v>69</v>
      </c>
      <c r="K59" s="58" t="s">
        <v>222</v>
      </c>
    </row>
    <row r="60" spans="1:11">
      <c r="A60" s="54" t="s">
        <v>168</v>
      </c>
      <c r="B60" s="55" t="s">
        <v>67</v>
      </c>
      <c r="C60" s="55" t="s">
        <v>174</v>
      </c>
      <c r="D60" s="56" t="s">
        <v>127</v>
      </c>
      <c r="E60" s="54">
        <v>13</v>
      </c>
      <c r="F60" s="54">
        <v>468</v>
      </c>
      <c r="G60" s="54"/>
      <c r="H60" s="54"/>
      <c r="I60" s="57" t="s">
        <v>70</v>
      </c>
      <c r="J60" s="55" t="s">
        <v>66</v>
      </c>
      <c r="K60" s="58" t="s">
        <v>222</v>
      </c>
    </row>
    <row r="61" spans="1:11">
      <c r="A61" s="54" t="s">
        <v>168</v>
      </c>
      <c r="B61" s="55" t="s">
        <v>67</v>
      </c>
      <c r="C61" s="55" t="s">
        <v>175</v>
      </c>
      <c r="D61" s="56" t="s">
        <v>126</v>
      </c>
      <c r="E61" s="54">
        <v>15</v>
      </c>
      <c r="F61" s="54">
        <v>540</v>
      </c>
      <c r="G61" s="54"/>
      <c r="H61" s="54"/>
      <c r="I61" s="57" t="s">
        <v>71</v>
      </c>
      <c r="J61" s="55" t="s">
        <v>72</v>
      </c>
      <c r="K61" s="58" t="s">
        <v>222</v>
      </c>
    </row>
    <row r="62" spans="1:11">
      <c r="A62" s="54" t="s">
        <v>168</v>
      </c>
      <c r="B62" s="55" t="s">
        <v>67</v>
      </c>
      <c r="C62" s="55" t="s">
        <v>176</v>
      </c>
      <c r="D62" s="56" t="s">
        <v>129</v>
      </c>
      <c r="E62" s="54">
        <v>2</v>
      </c>
      <c r="F62" s="54">
        <v>72</v>
      </c>
      <c r="G62" s="54"/>
      <c r="H62" s="54"/>
      <c r="I62" s="57" t="s">
        <v>73</v>
      </c>
      <c r="J62" s="55" t="s">
        <v>74</v>
      </c>
      <c r="K62" s="58" t="s">
        <v>222</v>
      </c>
    </row>
    <row r="63" spans="1:11">
      <c r="A63" s="54" t="s">
        <v>168</v>
      </c>
      <c r="B63" s="55" t="s">
        <v>75</v>
      </c>
      <c r="C63" s="55" t="s">
        <v>177</v>
      </c>
      <c r="D63" s="56" t="s">
        <v>130</v>
      </c>
      <c r="E63" s="54">
        <v>18</v>
      </c>
      <c r="F63" s="54">
        <v>648</v>
      </c>
      <c r="G63" s="54"/>
      <c r="H63" s="54"/>
      <c r="I63" s="57" t="s">
        <v>76</v>
      </c>
      <c r="J63" s="55" t="s">
        <v>77</v>
      </c>
      <c r="K63" s="58" t="s">
        <v>222</v>
      </c>
    </row>
    <row r="64" spans="1:11" ht="15">
      <c r="A64" s="67" t="s">
        <v>138</v>
      </c>
      <c r="B64" s="20" t="s">
        <v>139</v>
      </c>
      <c r="C64" s="20" t="s">
        <v>140</v>
      </c>
      <c r="D64" s="21"/>
      <c r="E64" s="68">
        <v>22</v>
      </c>
      <c r="F64" s="29">
        <v>0</v>
      </c>
      <c r="G64" s="29">
        <v>0</v>
      </c>
      <c r="I64" s="22" t="s">
        <v>135</v>
      </c>
      <c r="J64" s="20"/>
    </row>
    <row r="65" spans="1:11" ht="15">
      <c r="A65" s="67"/>
      <c r="B65" s="20"/>
      <c r="C65" s="20"/>
      <c r="D65" s="21"/>
      <c r="E65" s="68"/>
      <c r="F65" s="38">
        <f>SUM(F55:F64)</f>
        <v>4284</v>
      </c>
      <c r="G65" s="38">
        <f>SUM(G55:G64)</f>
        <v>0</v>
      </c>
      <c r="H65" s="22"/>
      <c r="I65" s="23"/>
      <c r="J65" s="20"/>
    </row>
    <row r="66" spans="1:11" ht="15">
      <c r="A66" s="22"/>
      <c r="B66" s="22"/>
      <c r="C66" s="22"/>
      <c r="D66" s="21"/>
      <c r="E66" s="29"/>
      <c r="F66" s="29"/>
      <c r="G66" s="29"/>
      <c r="H66" s="22"/>
      <c r="I66" s="22"/>
      <c r="J66" s="22"/>
      <c r="K66" s="22"/>
    </row>
    <row r="67" spans="1:11" ht="15">
      <c r="A67" s="63" t="s">
        <v>179</v>
      </c>
      <c r="B67" s="63" t="s">
        <v>78</v>
      </c>
      <c r="C67" s="63" t="s">
        <v>79</v>
      </c>
      <c r="D67" s="69" t="s">
        <v>115</v>
      </c>
      <c r="E67" s="59">
        <v>12</v>
      </c>
      <c r="F67" s="59">
        <v>0</v>
      </c>
      <c r="G67" s="63">
        <v>0</v>
      </c>
      <c r="H67" s="63" t="s">
        <v>78</v>
      </c>
      <c r="I67" s="63" t="s">
        <v>78</v>
      </c>
      <c r="J67" s="63"/>
      <c r="K67" s="22"/>
    </row>
    <row r="68" spans="1:11" ht="15">
      <c r="A68" s="63" t="s">
        <v>179</v>
      </c>
      <c r="B68" s="63" t="s">
        <v>78</v>
      </c>
      <c r="C68" s="63" t="s">
        <v>80</v>
      </c>
      <c r="D68" s="69" t="s">
        <v>116</v>
      </c>
      <c r="E68" s="59">
        <v>11</v>
      </c>
      <c r="F68" s="59">
        <v>0</v>
      </c>
      <c r="G68" s="63">
        <v>0</v>
      </c>
      <c r="H68" s="63" t="s">
        <v>78</v>
      </c>
      <c r="I68" s="63" t="s">
        <v>78</v>
      </c>
      <c r="J68" s="63"/>
      <c r="K68" s="22"/>
    </row>
    <row r="69" spans="1:11" ht="15">
      <c r="A69" s="63" t="s">
        <v>179</v>
      </c>
      <c r="B69" s="63" t="s">
        <v>78</v>
      </c>
      <c r="C69" s="63" t="s">
        <v>81</v>
      </c>
      <c r="D69" s="69" t="s">
        <v>117</v>
      </c>
      <c r="E69" s="59">
        <v>5</v>
      </c>
      <c r="F69" s="59">
        <v>0</v>
      </c>
      <c r="G69" s="63">
        <v>0</v>
      </c>
      <c r="H69" s="63" t="s">
        <v>78</v>
      </c>
      <c r="I69" s="63" t="s">
        <v>78</v>
      </c>
      <c r="J69" s="63"/>
      <c r="K69" s="22"/>
    </row>
    <row r="70" spans="1:11" ht="15">
      <c r="A70" s="63" t="s">
        <v>179</v>
      </c>
      <c r="B70" s="63" t="s">
        <v>78</v>
      </c>
      <c r="C70" s="63" t="s">
        <v>82</v>
      </c>
      <c r="D70" s="69" t="s">
        <v>118</v>
      </c>
      <c r="E70" s="59">
        <v>6</v>
      </c>
      <c r="F70" s="59">
        <v>0</v>
      </c>
      <c r="G70" s="63">
        <v>0</v>
      </c>
      <c r="H70" s="63" t="s">
        <v>78</v>
      </c>
      <c r="I70" s="63" t="s">
        <v>78</v>
      </c>
      <c r="J70" s="63" t="s">
        <v>83</v>
      </c>
      <c r="K70" s="22"/>
    </row>
    <row r="71" spans="1:11" ht="15">
      <c r="A71" s="63" t="s">
        <v>179</v>
      </c>
      <c r="B71" s="63" t="s">
        <v>78</v>
      </c>
      <c r="C71" s="63" t="s">
        <v>84</v>
      </c>
      <c r="D71" s="69" t="s">
        <v>119</v>
      </c>
      <c r="E71" s="59">
        <v>6</v>
      </c>
      <c r="F71" s="59">
        <v>0</v>
      </c>
      <c r="G71" s="63">
        <v>0</v>
      </c>
      <c r="H71" s="63" t="s">
        <v>78</v>
      </c>
      <c r="I71" s="63" t="s">
        <v>78</v>
      </c>
      <c r="J71" s="63"/>
      <c r="K71" s="22"/>
    </row>
    <row r="72" spans="1:11" ht="15">
      <c r="A72" s="63" t="s">
        <v>179</v>
      </c>
      <c r="B72" s="63" t="s">
        <v>78</v>
      </c>
      <c r="C72" s="63" t="s">
        <v>85</v>
      </c>
      <c r="D72" s="69" t="s">
        <v>120</v>
      </c>
      <c r="E72" s="59">
        <v>6</v>
      </c>
      <c r="F72" s="59">
        <v>0</v>
      </c>
      <c r="G72" s="63">
        <v>0</v>
      </c>
      <c r="H72" s="63" t="s">
        <v>78</v>
      </c>
      <c r="I72" s="63" t="s">
        <v>78</v>
      </c>
      <c r="J72" s="63"/>
      <c r="K72" s="22"/>
    </row>
    <row r="73" spans="1:11" ht="15">
      <c r="A73" s="63" t="s">
        <v>179</v>
      </c>
      <c r="B73" s="63" t="s">
        <v>78</v>
      </c>
      <c r="C73" s="63" t="s">
        <v>86</v>
      </c>
      <c r="D73" s="69" t="s">
        <v>121</v>
      </c>
      <c r="E73" s="59">
        <v>4</v>
      </c>
      <c r="F73" s="59">
        <v>0</v>
      </c>
      <c r="G73" s="63">
        <v>0</v>
      </c>
      <c r="H73" s="63" t="s">
        <v>78</v>
      </c>
      <c r="I73" s="63" t="s">
        <v>78</v>
      </c>
      <c r="J73" s="63"/>
      <c r="K73" s="22"/>
    </row>
    <row r="74" spans="1:11" ht="15">
      <c r="A74" s="63" t="s">
        <v>179</v>
      </c>
      <c r="B74" s="63" t="s">
        <v>78</v>
      </c>
      <c r="C74" s="63" t="s">
        <v>87</v>
      </c>
      <c r="D74" s="69" t="s">
        <v>122</v>
      </c>
      <c r="E74" s="59">
        <v>4</v>
      </c>
      <c r="F74" s="59">
        <v>0</v>
      </c>
      <c r="G74" s="63">
        <v>0</v>
      </c>
      <c r="H74" s="63" t="s">
        <v>78</v>
      </c>
      <c r="I74" s="63" t="s">
        <v>78</v>
      </c>
      <c r="J74" s="63"/>
      <c r="K74" s="22"/>
    </row>
    <row r="75" spans="1:11" ht="15">
      <c r="A75" s="63" t="s">
        <v>179</v>
      </c>
      <c r="B75" s="63" t="s">
        <v>78</v>
      </c>
      <c r="C75" s="63" t="s">
        <v>88</v>
      </c>
      <c r="D75" s="69" t="s">
        <v>123</v>
      </c>
      <c r="E75" s="59">
        <v>4</v>
      </c>
      <c r="F75" s="59">
        <v>0</v>
      </c>
      <c r="G75" s="63">
        <v>0</v>
      </c>
      <c r="H75" s="63" t="s">
        <v>78</v>
      </c>
      <c r="I75" s="63" t="s">
        <v>78</v>
      </c>
      <c r="J75" s="63"/>
      <c r="K75" s="22"/>
    </row>
    <row r="76" spans="1:11" ht="15">
      <c r="A76" s="22"/>
      <c r="B76" s="22"/>
      <c r="C76" s="22"/>
      <c r="D76" s="21"/>
      <c r="E76" s="29"/>
      <c r="F76" s="38">
        <f>SUM(F67:F75)</f>
        <v>0</v>
      </c>
      <c r="G76" s="38">
        <f>SUM(G67:G75)</f>
        <v>0</v>
      </c>
      <c r="H76" s="22"/>
      <c r="I76" s="22"/>
      <c r="J76" s="22"/>
      <c r="K76" s="22"/>
    </row>
    <row r="77" spans="1:11" ht="15">
      <c r="A77" s="22"/>
      <c r="B77" s="22"/>
      <c r="C77" s="22"/>
      <c r="D77" s="21"/>
      <c r="E77" s="29"/>
      <c r="F77" s="29"/>
      <c r="G77" s="29"/>
      <c r="H77" s="22"/>
      <c r="I77" s="22"/>
      <c r="J77" s="22"/>
      <c r="K77" s="22"/>
    </row>
    <row r="78" spans="1:11" ht="15">
      <c r="A78" s="22" t="s">
        <v>178</v>
      </c>
      <c r="B78" s="22"/>
      <c r="C78" s="22"/>
      <c r="D78" s="21"/>
      <c r="E78" s="29"/>
      <c r="F78" s="38">
        <v>0</v>
      </c>
      <c r="G78" s="38">
        <v>0</v>
      </c>
      <c r="H78" s="22"/>
      <c r="I78" s="23"/>
      <c r="J78" s="22"/>
      <c r="K78" s="22"/>
    </row>
    <row r="79" spans="1:11" ht="15">
      <c r="A79" s="22"/>
      <c r="B79" s="22"/>
      <c r="C79" s="22"/>
      <c r="D79" s="21"/>
      <c r="E79" s="29"/>
      <c r="F79" s="29"/>
      <c r="G79" s="29"/>
      <c r="H79" s="22"/>
      <c r="I79" s="23"/>
    </row>
    <row r="80" spans="1:11">
      <c r="E80" s="34"/>
      <c r="F80" s="34"/>
      <c r="G80" s="3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workbookViewId="0">
      <selection activeCell="I13" sqref="I13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10" customWidth="1"/>
  </cols>
  <sheetData>
    <row r="1" spans="1:6">
      <c r="A1" s="16" t="s">
        <v>0</v>
      </c>
      <c r="B1" s="16" t="s">
        <v>99</v>
      </c>
      <c r="C1" s="16" t="s">
        <v>90</v>
      </c>
      <c r="D1" s="16" t="s">
        <v>89</v>
      </c>
      <c r="E1" s="17" t="s">
        <v>4</v>
      </c>
      <c r="F1" s="17" t="s">
        <v>134</v>
      </c>
    </row>
    <row r="2" spans="1:6">
      <c r="A2" s="9" t="s">
        <v>91</v>
      </c>
      <c r="B2" s="9">
        <v>1319</v>
      </c>
      <c r="C2" s="9">
        <f>B2*6</f>
        <v>7914</v>
      </c>
      <c r="D2" s="15">
        <v>1929</v>
      </c>
      <c r="E2" s="14">
        <v>1300</v>
      </c>
      <c r="F2" s="11">
        <f>D2/C2</f>
        <v>0.24374526156178924</v>
      </c>
    </row>
    <row r="3" spans="1:6">
      <c r="A3" s="9" t="s">
        <v>93</v>
      </c>
      <c r="B3" s="9">
        <f>1673-22</f>
        <v>1651</v>
      </c>
      <c r="C3" s="9">
        <f t="shared" ref="C3:C12" si="0">B3*6</f>
        <v>9906</v>
      </c>
      <c r="D3" s="15">
        <v>637</v>
      </c>
      <c r="E3" s="14">
        <v>163</v>
      </c>
      <c r="F3" s="11">
        <f t="shared" ref="F3:F12" si="1">D3/C3</f>
        <v>6.4304461942257224E-2</v>
      </c>
    </row>
    <row r="4" spans="1:6">
      <c r="A4" s="9" t="s">
        <v>92</v>
      </c>
      <c r="B4" s="9">
        <v>885</v>
      </c>
      <c r="C4" s="9">
        <f>B4*6</f>
        <v>5310</v>
      </c>
      <c r="D4" s="15">
        <v>801</v>
      </c>
      <c r="E4" s="14">
        <v>250</v>
      </c>
      <c r="F4" s="11">
        <f>D4/C4</f>
        <v>0.15084745762711865</v>
      </c>
    </row>
    <row r="6" spans="1:6">
      <c r="A6" s="9" t="s">
        <v>95</v>
      </c>
      <c r="B6" s="9">
        <v>172</v>
      </c>
      <c r="C6" s="9">
        <f t="shared" si="0"/>
        <v>1032</v>
      </c>
      <c r="D6" s="15">
        <v>480</v>
      </c>
      <c r="E6" s="14">
        <v>0</v>
      </c>
      <c r="F6" s="11">
        <f t="shared" si="1"/>
        <v>0.46511627906976744</v>
      </c>
    </row>
    <row r="7" spans="1:6">
      <c r="A7" s="9" t="s">
        <v>94</v>
      </c>
      <c r="B7" s="9">
        <v>701</v>
      </c>
      <c r="C7" s="9">
        <f>B7*6</f>
        <v>4206</v>
      </c>
      <c r="D7" s="15">
        <v>0</v>
      </c>
      <c r="E7" s="14">
        <v>0</v>
      </c>
      <c r="F7" s="11">
        <f>D7/C7</f>
        <v>0</v>
      </c>
    </row>
    <row r="8" spans="1:6">
      <c r="A8" s="9" t="s">
        <v>96</v>
      </c>
      <c r="B8" s="9">
        <v>77</v>
      </c>
      <c r="C8" s="9">
        <f t="shared" si="0"/>
        <v>462</v>
      </c>
      <c r="D8" s="15">
        <v>0</v>
      </c>
      <c r="E8" s="14">
        <v>0</v>
      </c>
      <c r="F8" s="11">
        <f t="shared" si="1"/>
        <v>0</v>
      </c>
    </row>
    <row r="9" spans="1:6">
      <c r="A9" s="9"/>
      <c r="B9" s="9"/>
      <c r="C9" s="9"/>
      <c r="D9" s="15"/>
      <c r="E9" s="14"/>
      <c r="F9" s="11"/>
    </row>
    <row r="10" spans="1:6">
      <c r="A10" s="9" t="s">
        <v>97</v>
      </c>
      <c r="B10" s="9">
        <f>435+22</f>
        <v>457</v>
      </c>
      <c r="C10" s="9">
        <f t="shared" si="0"/>
        <v>2742</v>
      </c>
      <c r="D10" s="15">
        <v>4284</v>
      </c>
      <c r="E10" s="14">
        <v>0</v>
      </c>
      <c r="F10" s="11">
        <f t="shared" si="1"/>
        <v>1.562363238512035</v>
      </c>
    </row>
    <row r="11" spans="1:6">
      <c r="A11" s="9" t="s">
        <v>180</v>
      </c>
      <c r="B11" s="9">
        <v>365</v>
      </c>
      <c r="C11" s="9">
        <f t="shared" si="0"/>
        <v>2190</v>
      </c>
      <c r="D11" s="15">
        <v>0</v>
      </c>
      <c r="E11" s="14">
        <v>0</v>
      </c>
      <c r="F11" s="11">
        <f t="shared" si="1"/>
        <v>0</v>
      </c>
    </row>
    <row r="12" spans="1:6">
      <c r="A12" s="9" t="s">
        <v>98</v>
      </c>
      <c r="B12" s="9">
        <v>297</v>
      </c>
      <c r="C12" s="9">
        <f t="shared" si="0"/>
        <v>1782</v>
      </c>
      <c r="D12" s="15">
        <v>0</v>
      </c>
      <c r="E12" s="14">
        <v>0</v>
      </c>
      <c r="F12" s="11">
        <f t="shared" si="1"/>
        <v>0</v>
      </c>
    </row>
    <row r="13" spans="1:6">
      <c r="C13" s="12">
        <f>SUM(C2:C12)</f>
        <v>35544</v>
      </c>
      <c r="D13" s="13">
        <f>SUM(D2:D12)</f>
        <v>8131</v>
      </c>
      <c r="E13" s="13">
        <f>SUM(E2:E12)</f>
        <v>1713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2025-02-21T02:16:38Z</dcterms:modified>
</cp:coreProperties>
</file>