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3B9B4EDC-E0DE-41DD-9399-297E25236712}" xr6:coauthVersionLast="47" xr6:coauthVersionMax="47" xr10:uidLastSave="{00000000-0000-0000-0000-000000000000}"/>
  <bookViews>
    <workbookView xWindow="-108" yWindow="-108" windowWidth="23256" windowHeight="12456" activeTab="1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E22" i="1"/>
  <c r="F20" i="1"/>
  <c r="F19" i="1"/>
  <c r="F18" i="1"/>
  <c r="F17" i="1"/>
  <c r="F69" i="1"/>
  <c r="F87" i="1"/>
  <c r="F81" i="1"/>
  <c r="G87" i="1"/>
  <c r="F86" i="1"/>
  <c r="F85" i="1"/>
  <c r="F84" i="1"/>
  <c r="F68" i="1" l="1"/>
  <c r="F67" i="1"/>
  <c r="F66" i="1"/>
  <c r="F65" i="1"/>
  <c r="F64" i="1"/>
  <c r="F63" i="1"/>
  <c r="F62" i="1"/>
  <c r="F61" i="1"/>
  <c r="F60" i="1"/>
  <c r="F59" i="1"/>
  <c r="G42" i="1"/>
  <c r="F42" i="1"/>
  <c r="F45" i="1"/>
  <c r="F46" i="1"/>
  <c r="F3" i="1" l="1"/>
  <c r="F5" i="1"/>
  <c r="F6" i="1"/>
  <c r="F7" i="1"/>
  <c r="F8" i="1"/>
  <c r="F9" i="1"/>
  <c r="F10" i="1"/>
  <c r="F11" i="1"/>
  <c r="F12" i="1"/>
  <c r="F13" i="1"/>
  <c r="F4" i="1"/>
  <c r="G81" i="1"/>
  <c r="F47" i="1" l="1"/>
  <c r="F48" i="1"/>
  <c r="F49" i="1"/>
  <c r="F50" i="1"/>
  <c r="F51" i="1"/>
  <c r="F52" i="1"/>
  <c r="G53" i="1"/>
  <c r="F53" i="1" l="1"/>
  <c r="G14" i="1" l="1"/>
  <c r="F14" i="1" l="1"/>
  <c r="G25" i="1" l="1"/>
  <c r="G69" i="1" l="1"/>
  <c r="F25" i="1" l="1"/>
  <c r="G57" i="1" l="1"/>
  <c r="F57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<sst xmlns="http://schemas.openxmlformats.org/spreadsheetml/2006/main" count="486" uniqueCount="248">
  <si>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</si>
  <si>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</si>
  <si>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</si>
  <si>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</si>
  <si>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</si>
  <si>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</si>
  <si>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</si>
  <si>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</si>
  <si>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</si>
  <si>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</si>
  <si>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</si>
  <si>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</si>
  <si>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</si>
  <si>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</si>
  <si>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</si>
  <si>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</si>
  <si>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</si>
  <si>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</si>
  <si>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</si>
  <si>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</si>
  <si>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</si>
  <si>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</si>
  <si>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</si>
  <si>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</si>
  <si>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</si>
  <si>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</si>
  <si>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</si>
  <si>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</si>
  <si>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</si>
  <si>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</si>
  <si>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</si>
  <si>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</si>
  <si>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</si>
  <si>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</si>
  <si>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</si>
  <si>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</si>
  <si>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</si>
  <si>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</si>
  <si>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</si>
  <si>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</si>
  <si>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</si>
  <si>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</si>
  <si>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</si>
  <si>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</si>
  <si>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</si>
  <si>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</si>
  <si>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</si>
  <si>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</si>
  <si>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</si>
  <si>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</si>
  <si>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</si>
  <si>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</si>
  <si>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</si>
  <si>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</si>
  <si>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</si>
  <si>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</si>
  <si>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</si>
  <si>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</si>
  <si>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</si>
  <si>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</si>
  <si>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</si>
  <si>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</si>
  <si>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</si>
  <si>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</si>
  <si>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</si>
  <si>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</si>
  <si>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</si>
  <si>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</si>
  <si>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</si>
  <si>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</si>
  <si>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</si>
  <si>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</si>
  <si>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</si>
  <si>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</si>
  <si>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</si>
  <si>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</si>
  <si>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</si>
  <si>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</si>
  <si>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</si>
  <si>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</si>
  <si>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</si>
  <si>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</si>
  <si>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</si>
  <si>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</si>
  <si>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</si>
  <si>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</si>
  <si>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</si>
  <si>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</si>
  <si>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</si>
  <si>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</si>
  <si>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</si>
  <si>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</si>
  <si>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</si>
  <si>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</si>
  <si>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</si>
  <si>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</si>
  <si>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</si>
  <si>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</si>
  <si>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</si>
  <si>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</si>
  <si>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</si>
  <si>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</si>
  <si>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</si>
  <si>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</si>
  <si>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</si>
  <si>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</si>
  <si>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</si>
  <si>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</si>
  <si>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</si>
  <si>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</si>
  <si>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</si>
  <si>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</si>
  <si>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</si>
  <si>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</si>
  <si>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</si>
  <si>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</si>
  <si>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</si>
  <si>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</si>
  <si>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</si>
  <si>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</si>
  <si>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</si>
  <si>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</si>
  <si>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</si>
  <si>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</si>
  <si>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</si>
  <si>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</si>
  <si>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</si>
  <si>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</si>
  <si>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</si>
  <si>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</si>
  <si>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</si>
  <si>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</si>
  <si>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</si>
  <si>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</si>
  <si>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</si>
  <si>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</si>
  <si>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</si>
  <si>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</si>
  <si>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</si>
  <si>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</si>
  <si>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</si>
  <si>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</si>
  <si>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</si>
  <si>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</si>
  <si>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</si>
  <si>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</si>
  <si>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</si>
  <si>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</si>
  <si>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</si>
  <si>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>岩土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</si>
  <si>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</si>
  <si>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</si>
  <si>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</si>
  <si>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11070-41422021110</t>
  </si>
  <si>
    <t>水利</t>
    <phoneticPr fontId="1" type="noConversion"/>
  </si>
  <si>
    <t>堆放5平</t>
    <phoneticPr fontId="1" type="noConversion"/>
  </si>
  <si>
    <t>KYSYSQ20240919002</t>
  </si>
  <si>
    <t>胡天旸</t>
  </si>
  <si>
    <t>堆放20平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</si>
  <si>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</si>
  <si>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</si>
  <si>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</si>
  <si>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</si>
  <si>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</si>
  <si>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</si>
  <si>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</si>
  <si>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</si>
  <si>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</si>
  <si>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加载15平</t>
    <phoneticPr fontId="1" type="noConversion"/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</si>
  <si>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</si>
  <si>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</si>
  <si>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</si>
  <si>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</si>
  <si>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</si>
  <si>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</si>
  <si>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</si>
  <si>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</si>
  <si>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</si>
  <si>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长期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</si>
  <si>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</si>
  <si>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</si>
  <si>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</si>
  <si>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</si>
  <si>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</si>
  <si>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</si>
  <si>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</si>
  <si>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</si>
  <si>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</si>
  <si>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</si>
  <si>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加载83平</t>
    <phoneticPr fontId="1" type="noConversion"/>
  </si>
  <si>
    <t>堆放10平</t>
    <phoneticPr fontId="1" type="noConversion"/>
  </si>
  <si>
    <t>堆沙面积</t>
  </si>
  <si>
    <t>mts*7</t>
    <phoneticPr fontId="1" type="noConversion"/>
  </si>
  <si>
    <t>MTS*4</t>
    <phoneticPr fontId="1" type="noConversion"/>
  </si>
  <si>
    <t>MTS*8</t>
    <phoneticPr fontId="1" type="noConversion"/>
  </si>
  <si>
    <t>殷永高</t>
    <phoneticPr fontId="1" type="noConversion"/>
  </si>
  <si>
    <t>11070-41422022023</t>
    <phoneticPr fontId="1" type="noConversion"/>
  </si>
  <si>
    <t>压力试验机</t>
    <phoneticPr fontId="1" type="noConversion"/>
  </si>
  <si>
    <t>KYSYSQ20241113002</t>
    <phoneticPr fontId="1" type="noConversion"/>
  </si>
  <si>
    <t>王伟民，2.18</t>
    <phoneticPr fontId="1" type="noConversion"/>
  </si>
  <si>
    <t>王伟民，2.19</t>
  </si>
  <si>
    <t>郭炳麟</t>
    <phoneticPr fontId="1" type="noConversion"/>
  </si>
  <si>
    <t>11070-41412023031</t>
  </si>
  <si>
    <t>KYSYSQ20241031003</t>
  </si>
  <si>
    <t>陆迪，2.19</t>
    <phoneticPr fontId="1" type="noConversion"/>
  </si>
  <si>
    <t>詹炳根</t>
    <phoneticPr fontId="1" type="noConversion"/>
  </si>
  <si>
    <t>11070-41372022006</t>
    <phoneticPr fontId="1" type="noConversion"/>
  </si>
  <si>
    <t>水泥胶砂抗折抗压试验机</t>
    <phoneticPr fontId="1" type="noConversion"/>
  </si>
  <si>
    <t>KYSYSQ20241105002</t>
    <phoneticPr fontId="1" type="noConversion"/>
  </si>
  <si>
    <t>戴硕，2.20</t>
    <phoneticPr fontId="1" type="noConversion"/>
  </si>
  <si>
    <t>KYSYSQ20241021001</t>
    <phoneticPr fontId="1" type="noConversion"/>
  </si>
  <si>
    <t>何伟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</si>
  <si>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</si>
  <si>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</si>
  <si>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</si>
  <si>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土木实验楼109、209</t>
    <phoneticPr fontId="1" type="noConversion"/>
  </si>
  <si>
    <t>刘康</t>
    <phoneticPr fontId="1" type="noConversion"/>
  </si>
  <si>
    <t>11070-41422021113</t>
    <phoneticPr fontId="1" type="noConversion"/>
  </si>
  <si>
    <t>KYSYSQ20240930003</t>
    <phoneticPr fontId="1" type="noConversion"/>
  </si>
  <si>
    <t>张远雄</t>
    <phoneticPr fontId="1" type="noConversion"/>
  </si>
  <si>
    <t>土木实验楼207、101</t>
    <phoneticPr fontId="1" type="noConversion"/>
  </si>
  <si>
    <t>姚华彦</t>
    <phoneticPr fontId="1" type="noConversion"/>
  </si>
  <si>
    <t>11070-41432023004</t>
    <phoneticPr fontId="1" type="noConversion"/>
  </si>
  <si>
    <t>KYSYSQ20241020009</t>
    <phoneticPr fontId="1" type="noConversion"/>
  </si>
  <si>
    <t>周广宇</t>
    <phoneticPr fontId="1" type="noConversion"/>
  </si>
  <si>
    <t>土木实验楼101A109</t>
    <phoneticPr fontId="1" type="noConversion"/>
  </si>
  <si>
    <t>KYSYSQ20241024003</t>
    <phoneticPr fontId="1" type="noConversion"/>
  </si>
  <si>
    <t>葛世杰（韩云飞）</t>
    <phoneticPr fontId="1" type="noConversion"/>
  </si>
  <si>
    <t>给排水实验室</t>
  </si>
  <si>
    <t xml:space="preserve">/ </t>
  </si>
  <si>
    <t>王伟</t>
  </si>
  <si>
    <t>107-433892</t>
  </si>
  <si>
    <t>胡真虎</t>
  </si>
  <si>
    <t>11070-41522024001</t>
  </si>
  <si>
    <t>张爱勇</t>
  </si>
  <si>
    <t>11070-41422023080</t>
  </si>
  <si>
    <t>11070-41422022109</t>
  </si>
  <si>
    <t>张爱勇为该扣费项目的负责人</t>
  </si>
  <si>
    <t>袁守军</t>
  </si>
  <si>
    <t>11070-41612024004</t>
  </si>
  <si>
    <t>龚淼</t>
  </si>
  <si>
    <t>11070-41622023035</t>
  </si>
  <si>
    <t>郑梦启</t>
  </si>
  <si>
    <t>11070-41312023010</t>
  </si>
  <si>
    <t>陈国炜</t>
  </si>
  <si>
    <t>11070-4137202402</t>
  </si>
  <si>
    <t>刘丽</t>
  </si>
  <si>
    <t>11070-41412020013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</si>
</sst>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9"/>
      <color rgb="FFFF0000"/>
      <name val="Microsoft YaHei"/>
      <family val="2"/>
      <charset val="134"/>
    </font>
    <font>
      <sz val="10"/>
      <color rgb="FF000000"/>
      <name val="Arial"/>
      <family val="2"/>
    </font>
    <font>
      <sz val="11"/>
      <color theme="9" tint="-0.249977111117893"/>
      <name val="等线"/>
      <family val="2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177" fontId="5" fillId="0" borderId="0" xfId="0" applyNumberFormat="1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6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77" fontId="9" fillId="2" borderId="0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177" fontId="12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177" fontId="0" fillId="2" borderId="0" xfId="0" applyNumberFormat="1" applyFill="1">
      <alignment vertical="center"/>
    </xf>
    <xf numFmtId="177" fontId="6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7" fillId="2" borderId="0" xfId="0" applyNumberFormat="1" applyFont="1" applyFill="1">
      <alignment vertical="center"/>
    </xf>
    <xf numFmtId="177" fontId="5" fillId="2" borderId="0" xfId="0" applyNumberFormat="1" applyFont="1" applyFill="1">
      <alignment vertical="center"/>
    </xf>
    <xf numFmtId="177" fontId="11" fillId="2" borderId="1" xfId="0" applyNumberFormat="1" applyFont="1" applyFill="1" applyBorder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87"/>
  <sheetViews>
    <sheetView topLeftCell="A67" zoomScale="115" zoomScaleNormal="115" workbookViewId="0">
      <selection activeCell="F87" sqref="F87:G87"/>
    </sheetView>
  </sheetViews>
  <sheetFormatPr defaultRowHeight="13.8"/>
  <cols>
    <col min="1" max="1" width="10.44140625" style="6" customWidth="1"/>
    <col min="2" max="2" width="14.5546875" style="6" customWidth="1"/>
    <col min="3" max="3" width="11.5546875" style="6" customWidth="1"/>
    <col min="4" max="4" width="21.77734375" style="6" hidden="1" customWidth="1"/>
    <col min="5" max="5" width="12.44140625" style="26" customWidth="1"/>
    <col min="6" max="6" width="9.44140625" style="26" customWidth="1"/>
    <col min="7" max="7" width="12.21875" style="26" customWidth="1"/>
    <col min="8" max="8" width="21.21875" style="2" customWidth="1"/>
    <col min="9" max="9" width="26.21875" style="6" customWidth="1"/>
    <col min="10" max="10" width="25" style="2" customWidth="1"/>
    <col min="11" max="11" width="9.44140625" style="2" customWidth="1"/>
    <col min="12" max="16384" width="8.88671875" style="2"/>
  </cols>
  <sheetData>
    <row r="1" spans="1:12">
      <c r="A1" s="1"/>
      <c r="B1" s="20"/>
      <c r="C1" s="20"/>
      <c r="D1" s="20"/>
      <c r="H1" s="20"/>
      <c r="I1" s="20"/>
    </row>
    <row r="2" spans="1:12">
      <c r="A2" s="36" t="s">
        <v>0</v>
      </c>
      <c r="B2" s="36" t="s">
        <v>1</v>
      </c>
      <c r="C2" s="36" t="s">
        <v>11</v>
      </c>
      <c r="D2" s="36" t="s">
        <v>113</v>
      </c>
      <c r="E2" s="37" t="s">
        <v>3</v>
      </c>
      <c r="F2" s="37" t="s">
        <v>2</v>
      </c>
      <c r="G2" s="37" t="s">
        <v>4</v>
      </c>
      <c r="H2" s="38" t="s">
        <v>5</v>
      </c>
      <c r="I2" s="38" t="s">
        <v>8</v>
      </c>
      <c r="J2" s="36" t="s">
        <v>9</v>
      </c>
      <c r="K2" s="22"/>
    </row>
    <row r="3" spans="1:12">
      <c r="A3" s="46" t="s">
        <v>6</v>
      </c>
      <c r="B3" s="47" t="s">
        <v>7</v>
      </c>
      <c r="C3" s="47" t="s">
        <v>14</v>
      </c>
      <c r="D3" s="13" t="s">
        <v>112</v>
      </c>
      <c r="E3" s="79">
        <v>83</v>
      </c>
      <c r="F3" s="80">
        <f>E3*6</f>
        <v>498</v>
      </c>
      <c r="G3" s="13">
        <v>2000</v>
      </c>
      <c r="H3" s="13" t="s">
        <v>194</v>
      </c>
      <c r="I3" s="13" t="s">
        <v>156</v>
      </c>
      <c r="J3" s="13" t="s">
        <v>157</v>
      </c>
      <c r="K3" s="13" t="s">
        <v>189</v>
      </c>
      <c r="L3"/>
    </row>
    <row r="4" spans="1:12">
      <c r="A4" s="46" t="s">
        <v>6</v>
      </c>
      <c r="B4" s="47" t="s">
        <v>7</v>
      </c>
      <c r="C4" s="47" t="s">
        <v>14</v>
      </c>
      <c r="D4" s="13" t="s">
        <v>112</v>
      </c>
      <c r="E4" s="79">
        <v>20</v>
      </c>
      <c r="F4" s="80">
        <f>E4*6</f>
        <v>120</v>
      </c>
      <c r="G4" s="13">
        <v>0</v>
      </c>
      <c r="H4" s="13"/>
      <c r="I4" s="13" t="s">
        <v>156</v>
      </c>
      <c r="J4" s="13" t="s">
        <v>157</v>
      </c>
      <c r="K4" s="13" t="s">
        <v>158</v>
      </c>
      <c r="L4"/>
    </row>
    <row r="5" spans="1:12">
      <c r="A5" s="46" t="s">
        <v>6</v>
      </c>
      <c r="B5" s="47" t="s">
        <v>7</v>
      </c>
      <c r="C5" s="47" t="s">
        <v>12</v>
      </c>
      <c r="D5" s="13" t="s">
        <v>121</v>
      </c>
      <c r="E5" s="80">
        <v>20</v>
      </c>
      <c r="F5" s="80">
        <f t="shared" ref="F5:F13" si="0">E5*6</f>
        <v>120</v>
      </c>
      <c r="G5" s="13">
        <v>0</v>
      </c>
      <c r="H5" s="13"/>
      <c r="I5" s="13" t="s">
        <v>176</v>
      </c>
      <c r="J5" s="48" t="s">
        <v>177</v>
      </c>
      <c r="K5" s="13" t="s">
        <v>158</v>
      </c>
      <c r="L5"/>
    </row>
    <row r="6" spans="1:12">
      <c r="A6" s="46" t="s">
        <v>6</v>
      </c>
      <c r="B6" s="47" t="s">
        <v>7</v>
      </c>
      <c r="C6" s="47" t="s">
        <v>159</v>
      </c>
      <c r="D6" s="13" t="s">
        <v>160</v>
      </c>
      <c r="E6" s="79">
        <v>20</v>
      </c>
      <c r="F6" s="80">
        <f t="shared" si="0"/>
        <v>120</v>
      </c>
      <c r="G6" s="13">
        <v>1000</v>
      </c>
      <c r="H6" s="13" t="s">
        <v>193</v>
      </c>
      <c r="I6" s="13" t="s">
        <v>161</v>
      </c>
      <c r="J6" s="13" t="s">
        <v>162</v>
      </c>
      <c r="K6" s="13" t="s">
        <v>168</v>
      </c>
      <c r="L6"/>
    </row>
    <row r="7" spans="1:12">
      <c r="A7" s="46" t="s">
        <v>6</v>
      </c>
      <c r="B7" s="47" t="s">
        <v>7</v>
      </c>
      <c r="C7" s="47" t="s">
        <v>14</v>
      </c>
      <c r="D7" s="13" t="s">
        <v>112</v>
      </c>
      <c r="E7" s="79">
        <v>10</v>
      </c>
      <c r="F7" s="80">
        <f t="shared" si="0"/>
        <v>60</v>
      </c>
      <c r="G7" s="13">
        <v>0</v>
      </c>
      <c r="H7" s="13"/>
      <c r="I7" s="13" t="s">
        <v>15</v>
      </c>
      <c r="J7" s="13" t="s">
        <v>16</v>
      </c>
      <c r="K7" s="13" t="s">
        <v>190</v>
      </c>
      <c r="L7"/>
    </row>
    <row r="8" spans="1:12">
      <c r="A8" s="46" t="s">
        <v>6</v>
      </c>
      <c r="B8" s="47" t="s">
        <v>7</v>
      </c>
      <c r="C8" s="47" t="s">
        <v>164</v>
      </c>
      <c r="D8" s="13" t="s">
        <v>165</v>
      </c>
      <c r="E8" s="79">
        <v>20</v>
      </c>
      <c r="F8" s="80">
        <f t="shared" si="0"/>
        <v>120</v>
      </c>
      <c r="G8" s="13">
        <v>1400</v>
      </c>
      <c r="H8" s="13" t="s">
        <v>192</v>
      </c>
      <c r="I8" s="13" t="s">
        <v>166</v>
      </c>
      <c r="J8" s="13" t="s">
        <v>167</v>
      </c>
      <c r="K8" s="13" t="s">
        <v>155</v>
      </c>
      <c r="L8"/>
    </row>
    <row r="9" spans="1:12">
      <c r="A9" s="46" t="s">
        <v>6</v>
      </c>
      <c r="B9" s="47" t="s">
        <v>163</v>
      </c>
      <c r="C9" s="13" t="s">
        <v>171</v>
      </c>
      <c r="D9" s="13" t="s">
        <v>172</v>
      </c>
      <c r="E9" s="79">
        <v>10</v>
      </c>
      <c r="F9" s="80">
        <f t="shared" si="0"/>
        <v>60</v>
      </c>
      <c r="G9" s="13">
        <v>0</v>
      </c>
      <c r="H9" s="13"/>
      <c r="I9" s="13" t="s">
        <v>173</v>
      </c>
      <c r="J9" s="13" t="s">
        <v>174</v>
      </c>
      <c r="K9" s="13" t="s">
        <v>175</v>
      </c>
      <c r="L9" t="s">
        <v>178</v>
      </c>
    </row>
    <row r="10" spans="1:12">
      <c r="A10" s="46" t="s">
        <v>6</v>
      </c>
      <c r="B10" s="47" t="s">
        <v>7</v>
      </c>
      <c r="C10" s="47" t="s">
        <v>14</v>
      </c>
      <c r="D10" s="13" t="s">
        <v>112</v>
      </c>
      <c r="E10" s="79">
        <v>5</v>
      </c>
      <c r="F10" s="80">
        <f t="shared" si="0"/>
        <v>30</v>
      </c>
      <c r="G10" s="13">
        <v>0</v>
      </c>
      <c r="H10" s="13"/>
      <c r="I10" s="13"/>
      <c r="J10" s="13" t="s">
        <v>20</v>
      </c>
      <c r="K10" s="13" t="s">
        <v>17</v>
      </c>
      <c r="L10" t="s">
        <v>178</v>
      </c>
    </row>
    <row r="11" spans="1:12">
      <c r="A11" s="46" t="s">
        <v>6</v>
      </c>
      <c r="B11" s="47" t="s">
        <v>7</v>
      </c>
      <c r="C11" s="47" t="s">
        <v>103</v>
      </c>
      <c r="D11" s="13" t="s">
        <v>169</v>
      </c>
      <c r="E11" s="81">
        <v>5</v>
      </c>
      <c r="F11" s="80">
        <f t="shared" si="0"/>
        <v>30</v>
      </c>
      <c r="G11" s="13">
        <v>0</v>
      </c>
      <c r="H11" s="47"/>
      <c r="I11" s="13"/>
      <c r="J11" s="13" t="s">
        <v>20</v>
      </c>
      <c r="K11" s="13" t="s">
        <v>17</v>
      </c>
      <c r="L11" t="s">
        <v>178</v>
      </c>
    </row>
    <row r="12" spans="1:12">
      <c r="A12" s="46" t="s">
        <v>6</v>
      </c>
      <c r="B12" s="47" t="s">
        <v>7</v>
      </c>
      <c r="C12" s="47" t="s">
        <v>12</v>
      </c>
      <c r="D12" s="13" t="s">
        <v>111</v>
      </c>
      <c r="E12" s="81">
        <v>5</v>
      </c>
      <c r="F12" s="80">
        <f t="shared" si="0"/>
        <v>30</v>
      </c>
      <c r="G12" s="13">
        <v>0</v>
      </c>
      <c r="H12" s="47"/>
      <c r="I12" s="13"/>
      <c r="J12" s="13" t="s">
        <v>20</v>
      </c>
      <c r="K12" s="13" t="s">
        <v>17</v>
      </c>
      <c r="L12" t="s">
        <v>178</v>
      </c>
    </row>
    <row r="13" spans="1:12">
      <c r="A13" s="46" t="s">
        <v>6</v>
      </c>
      <c r="B13" s="47" t="s">
        <v>7</v>
      </c>
      <c r="C13" s="47" t="s">
        <v>10</v>
      </c>
      <c r="D13" s="13" t="s">
        <v>170</v>
      </c>
      <c r="E13" s="79">
        <v>25</v>
      </c>
      <c r="F13" s="80">
        <f t="shared" si="0"/>
        <v>150</v>
      </c>
      <c r="G13" s="13">
        <v>0</v>
      </c>
      <c r="H13" s="13"/>
      <c r="I13" s="13" t="s">
        <v>19</v>
      </c>
      <c r="J13" s="13" t="s">
        <v>18</v>
      </c>
      <c r="K13" s="13" t="s">
        <v>21</v>
      </c>
      <c r="L13" t="s">
        <v>178</v>
      </c>
    </row>
    <row r="14" spans="1:12">
      <c r="A14" s="23"/>
      <c r="B14" s="21"/>
      <c r="C14" s="21"/>
      <c r="D14" s="22"/>
      <c r="E14" s="27"/>
      <c r="F14" s="29">
        <f>SUM(F3:F13)</f>
        <v>1338</v>
      </c>
      <c r="G14" s="29">
        <f>SUM(G3:G13)</f>
        <v>4400</v>
      </c>
      <c r="H14" s="22"/>
      <c r="I14" s="24"/>
      <c r="J14" s="21"/>
      <c r="K14" s="22"/>
    </row>
    <row r="15" spans="1:12">
      <c r="A15" s="23"/>
      <c r="B15" s="21"/>
      <c r="C15" s="21"/>
      <c r="D15" s="22"/>
      <c r="E15" s="27"/>
      <c r="F15" s="28"/>
      <c r="G15" s="27"/>
      <c r="H15" s="22"/>
      <c r="I15" s="24"/>
      <c r="J15" s="21"/>
      <c r="K15" s="22"/>
    </row>
    <row r="16" spans="1:12">
      <c r="A16" s="35" t="s">
        <v>179</v>
      </c>
      <c r="B16" s="35" t="s">
        <v>180</v>
      </c>
      <c r="C16" s="35" t="s">
        <v>181</v>
      </c>
      <c r="D16" s="35" t="s">
        <v>182</v>
      </c>
      <c r="E16" s="82" t="s">
        <v>183</v>
      </c>
      <c r="F16" s="82" t="s">
        <v>184</v>
      </c>
      <c r="G16" s="35" t="s">
        <v>185</v>
      </c>
      <c r="H16" s="35" t="s">
        <v>186</v>
      </c>
      <c r="I16" s="35" t="s">
        <v>187</v>
      </c>
      <c r="J16" s="35" t="s">
        <v>188</v>
      </c>
    </row>
    <row r="17" spans="1:10">
      <c r="A17" s="89" t="s">
        <v>154</v>
      </c>
      <c r="B17" s="90" t="s">
        <v>22</v>
      </c>
      <c r="C17" s="91" t="s">
        <v>23</v>
      </c>
      <c r="D17" s="91" t="s">
        <v>89</v>
      </c>
      <c r="E17" s="91">
        <v>1</v>
      </c>
      <c r="F17" s="90">
        <f t="shared" ref="F17:F20" si="1">E17*6</f>
        <v>6</v>
      </c>
      <c r="G17" s="90"/>
      <c r="H17" s="90"/>
      <c r="I17" s="90"/>
      <c r="J17" s="90" t="s">
        <v>24</v>
      </c>
    </row>
    <row r="18" spans="1:10">
      <c r="A18" s="89" t="s">
        <v>154</v>
      </c>
      <c r="B18" s="90" t="s">
        <v>22</v>
      </c>
      <c r="C18" s="91" t="s">
        <v>25</v>
      </c>
      <c r="D18" s="90"/>
      <c r="E18" s="91">
        <v>60</v>
      </c>
      <c r="F18" s="90">
        <f t="shared" si="1"/>
        <v>360</v>
      </c>
      <c r="G18" s="90"/>
      <c r="H18" s="90"/>
      <c r="I18" s="90"/>
      <c r="J18" s="90" t="s">
        <v>24</v>
      </c>
    </row>
    <row r="19" spans="1:10">
      <c r="A19" s="89" t="s">
        <v>154</v>
      </c>
      <c r="B19" s="90" t="s">
        <v>22</v>
      </c>
      <c r="C19" s="91" t="s">
        <v>26</v>
      </c>
      <c r="D19" s="91" t="s">
        <v>152</v>
      </c>
      <c r="E19" s="91">
        <v>7</v>
      </c>
      <c r="F19" s="90">
        <f t="shared" si="1"/>
        <v>42</v>
      </c>
      <c r="G19" s="91"/>
      <c r="H19" s="91"/>
      <c r="I19" s="91"/>
      <c r="J19" s="90" t="s">
        <v>24</v>
      </c>
    </row>
    <row r="20" spans="1:10">
      <c r="A20" s="89" t="s">
        <v>154</v>
      </c>
      <c r="B20" s="90" t="s">
        <v>22</v>
      </c>
      <c r="C20" s="91" t="s">
        <v>27</v>
      </c>
      <c r="D20" s="92" t="s">
        <v>122</v>
      </c>
      <c r="E20" s="91">
        <v>1</v>
      </c>
      <c r="F20" s="90">
        <f t="shared" si="1"/>
        <v>6</v>
      </c>
      <c r="G20" s="91"/>
      <c r="H20" s="91"/>
      <c r="I20" s="90"/>
      <c r="J20" s="90" t="s">
        <v>24</v>
      </c>
    </row>
    <row r="21" spans="1:10">
      <c r="A21" s="89" t="s">
        <v>154</v>
      </c>
      <c r="B21" s="90" t="s">
        <v>22</v>
      </c>
      <c r="C21" s="91" t="s">
        <v>28</v>
      </c>
      <c r="D21" s="91" t="s">
        <v>90</v>
      </c>
      <c r="E21" s="91">
        <v>4</v>
      </c>
      <c r="F21" s="90">
        <v>24</v>
      </c>
      <c r="G21" s="91"/>
      <c r="H21" s="91"/>
      <c r="I21" s="90" t="s">
        <v>29</v>
      </c>
      <c r="J21" s="90"/>
    </row>
    <row r="22" spans="1:10">
      <c r="A22" s="89" t="s">
        <v>154</v>
      </c>
      <c r="B22" s="90" t="s">
        <v>22</v>
      </c>
      <c r="C22" s="91" t="s">
        <v>30</v>
      </c>
      <c r="D22" s="91" t="s">
        <v>91</v>
      </c>
      <c r="E22" s="91">
        <f>ROUNDUP(15.66,0)</f>
        <v>16</v>
      </c>
      <c r="F22" s="90">
        <v>96</v>
      </c>
      <c r="G22" s="91"/>
      <c r="H22" s="91"/>
      <c r="I22" s="90" t="s">
        <v>31</v>
      </c>
      <c r="J22" s="90"/>
    </row>
    <row r="23" spans="1:10">
      <c r="A23" s="89" t="s">
        <v>154</v>
      </c>
      <c r="B23" s="90" t="s">
        <v>22</v>
      </c>
      <c r="C23" s="92" t="s">
        <v>32</v>
      </c>
      <c r="D23" s="91" t="s">
        <v>153</v>
      </c>
      <c r="E23" s="91">
        <v>2</v>
      </c>
      <c r="F23" s="91">
        <f>E23*6</f>
        <v>12</v>
      </c>
      <c r="G23" s="91"/>
      <c r="H23" s="91"/>
      <c r="I23" s="90" t="s">
        <v>33</v>
      </c>
      <c r="J23" s="91"/>
    </row>
    <row r="24" spans="1:10">
      <c r="A24" s="89" t="s">
        <v>154</v>
      </c>
      <c r="B24" s="90" t="s">
        <v>34</v>
      </c>
      <c r="C24" s="91" t="s">
        <v>35</v>
      </c>
      <c r="D24" s="91" t="s">
        <v>92</v>
      </c>
      <c r="E24" s="91">
        <v>13</v>
      </c>
      <c r="F24" s="91">
        <f>E24*6</f>
        <v>78</v>
      </c>
      <c r="G24" s="91">
        <v>0</v>
      </c>
      <c r="H24" s="92"/>
      <c r="I24" s="91" t="s">
        <v>117</v>
      </c>
      <c r="J24" s="93" t="s">
        <v>191</v>
      </c>
    </row>
    <row r="25" spans="1:10">
      <c r="A25" s="4"/>
      <c r="B25" s="7"/>
      <c r="C25" s="7"/>
      <c r="F25" s="30">
        <f>SUM(F16:F24)</f>
        <v>624</v>
      </c>
      <c r="G25" s="30">
        <f>SUM(G16:G24)</f>
        <v>0</v>
      </c>
      <c r="H25" s="20"/>
    </row>
    <row r="26" spans="1:10">
      <c r="A26" s="4"/>
      <c r="B26" s="7"/>
      <c r="C26" s="7"/>
      <c r="F26" s="30"/>
      <c r="G26" s="30"/>
      <c r="H26" s="20"/>
    </row>
    <row r="27" spans="1:10">
      <c r="A27" s="35" t="s">
        <v>179</v>
      </c>
      <c r="B27" s="35" t="s">
        <v>180</v>
      </c>
      <c r="C27" s="35" t="s">
        <v>181</v>
      </c>
      <c r="D27" s="35" t="s">
        <v>182</v>
      </c>
      <c r="E27" s="82" t="s">
        <v>183</v>
      </c>
      <c r="F27" s="82" t="s">
        <v>184</v>
      </c>
      <c r="G27" s="35" t="s">
        <v>185</v>
      </c>
      <c r="H27" s="35" t="s">
        <v>186</v>
      </c>
      <c r="I27" s="35" t="s">
        <v>187</v>
      </c>
      <c r="J27" s="35" t="s">
        <v>188</v>
      </c>
    </row>
    <row r="28" spans="1:10">
      <c r="A28" s="49" t="s">
        <v>151</v>
      </c>
      <c r="B28" s="50">
        <v>109</v>
      </c>
      <c r="C28" s="51" t="s">
        <v>195</v>
      </c>
      <c r="D28" s="51" t="s">
        <v>196</v>
      </c>
      <c r="E28" s="83">
        <v>25</v>
      </c>
      <c r="F28" s="83">
        <v>25</v>
      </c>
      <c r="G28" s="49">
        <v>50</v>
      </c>
      <c r="H28" s="51" t="s">
        <v>197</v>
      </c>
      <c r="I28" s="51" t="s">
        <v>198</v>
      </c>
      <c r="J28" s="51" t="s">
        <v>199</v>
      </c>
    </row>
    <row r="29" spans="1:10">
      <c r="A29" s="49" t="s">
        <v>151</v>
      </c>
      <c r="B29" s="52">
        <v>109</v>
      </c>
      <c r="C29" s="51" t="s">
        <v>195</v>
      </c>
      <c r="D29" s="51" t="s">
        <v>196</v>
      </c>
      <c r="E29" s="83">
        <v>25</v>
      </c>
      <c r="F29" s="83">
        <v>25</v>
      </c>
      <c r="G29" s="49">
        <v>50</v>
      </c>
      <c r="H29" s="51" t="s">
        <v>197</v>
      </c>
      <c r="I29" s="53" t="s">
        <v>198</v>
      </c>
      <c r="J29" s="51" t="s">
        <v>200</v>
      </c>
    </row>
    <row r="30" spans="1:10">
      <c r="A30" s="49" t="s">
        <v>151</v>
      </c>
      <c r="B30" s="51">
        <v>109</v>
      </c>
      <c r="C30" s="51" t="s">
        <v>201</v>
      </c>
      <c r="D30" s="51" t="s">
        <v>202</v>
      </c>
      <c r="E30" s="83">
        <v>10</v>
      </c>
      <c r="F30" s="83">
        <v>10</v>
      </c>
      <c r="G30" s="49"/>
      <c r="H30" s="51"/>
      <c r="I30" s="51" t="s">
        <v>203</v>
      </c>
      <c r="J30" s="51" t="s">
        <v>204</v>
      </c>
    </row>
    <row r="31" spans="1:10">
      <c r="A31" s="49" t="s">
        <v>151</v>
      </c>
      <c r="B31" s="54">
        <v>109</v>
      </c>
      <c r="C31" s="51" t="s">
        <v>205</v>
      </c>
      <c r="D31" s="51" t="s">
        <v>206</v>
      </c>
      <c r="E31" s="83">
        <v>25</v>
      </c>
      <c r="F31" s="83">
        <v>25</v>
      </c>
      <c r="G31" s="49">
        <v>50</v>
      </c>
      <c r="H31" s="51" t="s">
        <v>207</v>
      </c>
      <c r="I31" s="53" t="s">
        <v>208</v>
      </c>
      <c r="J31" s="51" t="s">
        <v>209</v>
      </c>
    </row>
    <row r="32" spans="1:10">
      <c r="A32" s="49" t="s">
        <v>151</v>
      </c>
      <c r="B32" s="51" t="s">
        <v>126</v>
      </c>
      <c r="C32" s="51" t="s">
        <v>124</v>
      </c>
      <c r="D32" s="51" t="s">
        <v>127</v>
      </c>
      <c r="E32" s="83">
        <v>3</v>
      </c>
      <c r="F32" s="83">
        <v>18</v>
      </c>
      <c r="G32" s="51"/>
      <c r="H32" s="51"/>
      <c r="I32" s="51" t="s">
        <v>128</v>
      </c>
      <c r="J32" s="51" t="s">
        <v>129</v>
      </c>
    </row>
    <row r="33" spans="1:11">
      <c r="A33" s="49" t="s">
        <v>151</v>
      </c>
      <c r="B33" s="51" t="s">
        <v>126</v>
      </c>
      <c r="C33" s="51" t="s">
        <v>14</v>
      </c>
      <c r="D33" s="51" t="s">
        <v>130</v>
      </c>
      <c r="E33" s="83">
        <v>1.5</v>
      </c>
      <c r="F33" s="83">
        <v>9</v>
      </c>
      <c r="G33" s="51"/>
      <c r="H33" s="51"/>
      <c r="I33" s="51" t="s">
        <v>131</v>
      </c>
      <c r="J33" s="51" t="s">
        <v>129</v>
      </c>
    </row>
    <row r="34" spans="1:11">
      <c r="A34" s="49" t="s">
        <v>151</v>
      </c>
      <c r="B34" s="51" t="s">
        <v>126</v>
      </c>
      <c r="C34" s="51" t="s">
        <v>132</v>
      </c>
      <c r="D34" s="51" t="s">
        <v>133</v>
      </c>
      <c r="E34" s="83">
        <v>4.5</v>
      </c>
      <c r="F34" s="83">
        <v>27</v>
      </c>
      <c r="G34" s="51"/>
      <c r="H34" s="51"/>
      <c r="I34" s="51" t="s">
        <v>134</v>
      </c>
      <c r="J34" s="51" t="s">
        <v>129</v>
      </c>
    </row>
    <row r="35" spans="1:11">
      <c r="A35" s="49" t="s">
        <v>151</v>
      </c>
      <c r="B35" s="51" t="s">
        <v>126</v>
      </c>
      <c r="C35" s="51" t="s">
        <v>135</v>
      </c>
      <c r="D35" s="51" t="s">
        <v>136</v>
      </c>
      <c r="E35" s="83">
        <v>4.5</v>
      </c>
      <c r="F35" s="83">
        <v>27</v>
      </c>
      <c r="G35" s="51"/>
      <c r="H35" s="51"/>
      <c r="I35" s="51" t="s">
        <v>137</v>
      </c>
      <c r="J35" s="51" t="s">
        <v>129</v>
      </c>
    </row>
    <row r="36" spans="1:11">
      <c r="A36" s="49" t="s">
        <v>151</v>
      </c>
      <c r="B36" s="51" t="s">
        <v>126</v>
      </c>
      <c r="C36" s="51" t="s">
        <v>138</v>
      </c>
      <c r="D36" s="51"/>
      <c r="E36" s="83">
        <v>3</v>
      </c>
      <c r="F36" s="83">
        <v>18</v>
      </c>
      <c r="G36" s="51"/>
      <c r="H36" s="51"/>
      <c r="I36" s="51"/>
      <c r="J36" s="51" t="s">
        <v>129</v>
      </c>
    </row>
    <row r="37" spans="1:11">
      <c r="A37" s="49" t="s">
        <v>151</v>
      </c>
      <c r="B37" s="51" t="s">
        <v>126</v>
      </c>
      <c r="C37" s="51" t="s">
        <v>125</v>
      </c>
      <c r="D37" s="51" t="s">
        <v>139</v>
      </c>
      <c r="E37" s="83">
        <v>1.5</v>
      </c>
      <c r="F37" s="83">
        <v>9</v>
      </c>
      <c r="G37" s="51"/>
      <c r="H37" s="51"/>
      <c r="I37" s="51" t="s">
        <v>140</v>
      </c>
      <c r="J37" s="51" t="s">
        <v>129</v>
      </c>
    </row>
    <row r="38" spans="1:11">
      <c r="A38" s="49" t="s">
        <v>151</v>
      </c>
      <c r="B38" s="51" t="s">
        <v>126</v>
      </c>
      <c r="C38" s="51" t="s">
        <v>36</v>
      </c>
      <c r="D38" s="51" t="s">
        <v>141</v>
      </c>
      <c r="E38" s="83">
        <v>11</v>
      </c>
      <c r="F38" s="83">
        <v>66</v>
      </c>
      <c r="G38" s="51"/>
      <c r="H38" s="51"/>
      <c r="I38" s="51" t="s">
        <v>142</v>
      </c>
      <c r="J38" s="51" t="s">
        <v>129</v>
      </c>
    </row>
    <row r="39" spans="1:11">
      <c r="A39" s="49" t="s">
        <v>151</v>
      </c>
      <c r="B39" s="51" t="s">
        <v>126</v>
      </c>
      <c r="C39" s="51" t="s">
        <v>123</v>
      </c>
      <c r="D39" s="51" t="s">
        <v>143</v>
      </c>
      <c r="E39" s="83">
        <v>8</v>
      </c>
      <c r="F39" s="83">
        <v>48</v>
      </c>
      <c r="G39" s="51"/>
      <c r="H39" s="51"/>
      <c r="I39" s="51" t="s">
        <v>144</v>
      </c>
      <c r="J39" s="51" t="s">
        <v>129</v>
      </c>
    </row>
    <row r="40" spans="1:11">
      <c r="A40" s="49" t="s">
        <v>151</v>
      </c>
      <c r="B40" s="51" t="s">
        <v>145</v>
      </c>
      <c r="C40" s="51" t="s">
        <v>12</v>
      </c>
      <c r="D40" s="51" t="s">
        <v>146</v>
      </c>
      <c r="E40" s="83">
        <v>4.5</v>
      </c>
      <c r="F40" s="83">
        <v>27</v>
      </c>
      <c r="G40" s="51"/>
      <c r="H40" s="51"/>
      <c r="I40" s="51" t="s">
        <v>147</v>
      </c>
      <c r="J40" s="51" t="s">
        <v>129</v>
      </c>
    </row>
    <row r="41" spans="1:11">
      <c r="A41" s="49" t="s">
        <v>151</v>
      </c>
      <c r="B41" s="51">
        <v>109</v>
      </c>
      <c r="C41" s="51" t="s">
        <v>13</v>
      </c>
      <c r="D41" s="51"/>
      <c r="E41" s="83">
        <v>3</v>
      </c>
      <c r="F41" s="83">
        <v>18</v>
      </c>
      <c r="G41" s="51"/>
      <c r="H41" s="51"/>
      <c r="I41" s="51"/>
      <c r="J41" s="51" t="s">
        <v>129</v>
      </c>
    </row>
    <row r="42" spans="1:11">
      <c r="A42" s="17"/>
      <c r="B42" s="20"/>
      <c r="C42" s="20"/>
      <c r="D42" s="20"/>
      <c r="E42" s="84"/>
      <c r="F42" s="88">
        <f>SUM(F28:F41)</f>
        <v>352</v>
      </c>
      <c r="G42" s="34">
        <f>SUM(G28:G41)</f>
        <v>150</v>
      </c>
      <c r="H42" s="20"/>
      <c r="I42" s="20"/>
      <c r="J42" s="20"/>
      <c r="K42" s="20"/>
    </row>
    <row r="43" spans="1:11">
      <c r="A43" s="17"/>
      <c r="B43" s="20"/>
      <c r="C43" s="20"/>
      <c r="D43" s="20"/>
      <c r="E43" s="84"/>
      <c r="F43" s="88"/>
      <c r="G43" s="34"/>
      <c r="H43" s="20"/>
      <c r="I43" s="20"/>
      <c r="J43" s="20"/>
      <c r="K43" s="20"/>
    </row>
    <row r="44" spans="1:11">
      <c r="A44" s="35" t="s">
        <v>179</v>
      </c>
      <c r="B44" s="35" t="s">
        <v>180</v>
      </c>
      <c r="C44" s="35" t="s">
        <v>181</v>
      </c>
      <c r="D44" s="35" t="s">
        <v>182</v>
      </c>
      <c r="E44" s="82" t="s">
        <v>183</v>
      </c>
      <c r="F44" s="82" t="s">
        <v>184</v>
      </c>
      <c r="G44" s="35" t="s">
        <v>185</v>
      </c>
      <c r="H44" s="35" t="s">
        <v>186</v>
      </c>
      <c r="I44" s="35" t="s">
        <v>187</v>
      </c>
      <c r="J44" s="35" t="s">
        <v>188</v>
      </c>
    </row>
    <row r="45" spans="1:11">
      <c r="A45" s="73" t="s">
        <v>37</v>
      </c>
      <c r="B45" s="74" t="s">
        <v>38</v>
      </c>
      <c r="C45" s="74" t="s">
        <v>39</v>
      </c>
      <c r="D45" s="75"/>
      <c r="E45" s="76">
        <v>12</v>
      </c>
      <c r="F45" s="76">
        <f>E45*12</f>
        <v>144</v>
      </c>
      <c r="G45" s="76">
        <v>0</v>
      </c>
      <c r="H45" s="74" t="s">
        <v>116</v>
      </c>
      <c r="I45" s="77" t="s">
        <v>49</v>
      </c>
      <c r="J45" s="74" t="s">
        <v>49</v>
      </c>
    </row>
    <row r="46" spans="1:11">
      <c r="A46" s="73" t="s">
        <v>37</v>
      </c>
      <c r="B46" s="74" t="s">
        <v>38</v>
      </c>
      <c r="C46" s="74" t="s">
        <v>40</v>
      </c>
      <c r="D46" s="74" t="s">
        <v>93</v>
      </c>
      <c r="E46" s="76">
        <v>2</v>
      </c>
      <c r="F46" s="76">
        <f t="shared" ref="F46:F52" si="2">E46*12</f>
        <v>24</v>
      </c>
      <c r="G46" s="76">
        <v>0</v>
      </c>
      <c r="H46" s="74" t="s">
        <v>116</v>
      </c>
      <c r="I46" s="77" t="s">
        <v>94</v>
      </c>
      <c r="J46" s="74" t="s">
        <v>41</v>
      </c>
    </row>
    <row r="47" spans="1:11">
      <c r="A47" s="73" t="s">
        <v>37</v>
      </c>
      <c r="B47" s="74" t="s">
        <v>38</v>
      </c>
      <c r="C47" s="74" t="s">
        <v>42</v>
      </c>
      <c r="D47" s="74" t="s">
        <v>95</v>
      </c>
      <c r="E47" s="76">
        <v>2</v>
      </c>
      <c r="F47" s="76">
        <f t="shared" si="2"/>
        <v>24</v>
      </c>
      <c r="G47" s="76">
        <v>0</v>
      </c>
      <c r="H47" s="74" t="s">
        <v>116</v>
      </c>
      <c r="I47" s="77" t="s">
        <v>96</v>
      </c>
      <c r="J47" s="74" t="s">
        <v>43</v>
      </c>
    </row>
    <row r="48" spans="1:11">
      <c r="A48" s="73" t="s">
        <v>37</v>
      </c>
      <c r="B48" s="74" t="s">
        <v>38</v>
      </c>
      <c r="C48" s="74" t="s">
        <v>44</v>
      </c>
      <c r="D48" s="74" t="s">
        <v>97</v>
      </c>
      <c r="E48" s="76">
        <v>4</v>
      </c>
      <c r="F48" s="76">
        <f t="shared" si="2"/>
        <v>48</v>
      </c>
      <c r="G48" s="76">
        <v>0</v>
      </c>
      <c r="H48" s="74" t="s">
        <v>116</v>
      </c>
      <c r="I48" s="77" t="s">
        <v>45</v>
      </c>
      <c r="J48" s="74" t="s">
        <v>98</v>
      </c>
    </row>
    <row r="49" spans="1:12">
      <c r="A49" s="73" t="s">
        <v>37</v>
      </c>
      <c r="B49" s="74" t="s">
        <v>38</v>
      </c>
      <c r="C49" s="74" t="s">
        <v>46</v>
      </c>
      <c r="D49" s="74" t="s">
        <v>99</v>
      </c>
      <c r="E49" s="78">
        <v>4</v>
      </c>
      <c r="F49" s="76">
        <f t="shared" si="2"/>
        <v>48</v>
      </c>
      <c r="G49" s="76">
        <v>0</v>
      </c>
      <c r="H49" s="74" t="s">
        <v>116</v>
      </c>
      <c r="I49" s="77" t="s">
        <v>100</v>
      </c>
      <c r="J49" s="74" t="s">
        <v>47</v>
      </c>
    </row>
    <row r="50" spans="1:12">
      <c r="A50" s="73" t="s">
        <v>37</v>
      </c>
      <c r="B50" s="74" t="s">
        <v>38</v>
      </c>
      <c r="C50" s="66" t="s">
        <v>48</v>
      </c>
      <c r="D50" s="74" t="s">
        <v>93</v>
      </c>
      <c r="E50" s="78">
        <v>4</v>
      </c>
      <c r="F50" s="76">
        <f t="shared" si="2"/>
        <v>48</v>
      </c>
      <c r="G50" s="76">
        <v>0</v>
      </c>
      <c r="H50" s="74" t="s">
        <v>116</v>
      </c>
      <c r="I50" s="66" t="s">
        <v>101</v>
      </c>
      <c r="J50" s="74" t="s">
        <v>102</v>
      </c>
    </row>
    <row r="51" spans="1:12">
      <c r="A51" s="73" t="s">
        <v>37</v>
      </c>
      <c r="B51" s="74" t="s">
        <v>38</v>
      </c>
      <c r="C51" s="74" t="s">
        <v>50</v>
      </c>
      <c r="D51" s="66"/>
      <c r="E51" s="78">
        <v>10</v>
      </c>
      <c r="F51" s="76">
        <f t="shared" si="2"/>
        <v>120</v>
      </c>
      <c r="G51" s="76">
        <v>0</v>
      </c>
      <c r="H51" s="74" t="s">
        <v>116</v>
      </c>
      <c r="I51" s="66"/>
      <c r="J51" s="74" t="s">
        <v>49</v>
      </c>
    </row>
    <row r="52" spans="1:12">
      <c r="A52" s="73" t="s">
        <v>37</v>
      </c>
      <c r="B52" s="74" t="s">
        <v>38</v>
      </c>
      <c r="C52" s="74" t="s">
        <v>51</v>
      </c>
      <c r="D52" s="66"/>
      <c r="E52" s="78">
        <v>2</v>
      </c>
      <c r="F52" s="76">
        <f t="shared" si="2"/>
        <v>24</v>
      </c>
      <c r="G52" s="76">
        <v>0</v>
      </c>
      <c r="H52" s="74" t="s">
        <v>116</v>
      </c>
      <c r="I52" s="66"/>
      <c r="J52" s="66"/>
    </row>
    <row r="53" spans="1:12">
      <c r="A53" s="3"/>
      <c r="B53" s="4"/>
      <c r="C53" s="4"/>
      <c r="E53" s="31"/>
      <c r="F53" s="32">
        <f>SUM(F45:F52)</f>
        <v>480</v>
      </c>
      <c r="G53" s="32">
        <f>SUM(G45:G52)</f>
        <v>0</v>
      </c>
      <c r="I53" s="4"/>
    </row>
    <row r="55" spans="1:12">
      <c r="A55" s="35" t="s">
        <v>179</v>
      </c>
      <c r="B55" s="35" t="s">
        <v>180</v>
      </c>
      <c r="C55" s="35" t="s">
        <v>181</v>
      </c>
      <c r="D55" s="35" t="s">
        <v>182</v>
      </c>
      <c r="E55" s="82" t="s">
        <v>183</v>
      </c>
      <c r="F55" s="82" t="s">
        <v>184</v>
      </c>
      <c r="G55" s="35" t="s">
        <v>185</v>
      </c>
      <c r="H55" s="35" t="s">
        <v>186</v>
      </c>
      <c r="I55" s="35" t="s">
        <v>187</v>
      </c>
      <c r="J55" s="35" t="s">
        <v>188</v>
      </c>
    </row>
    <row r="56" spans="1:12">
      <c r="A56" s="39" t="s">
        <v>52</v>
      </c>
      <c r="B56" s="40"/>
      <c r="C56" s="40"/>
      <c r="D56" s="41"/>
      <c r="E56" s="42"/>
      <c r="F56" s="42"/>
      <c r="G56" s="42"/>
      <c r="H56" s="21"/>
      <c r="I56" s="24"/>
      <c r="J56" s="40"/>
    </row>
    <row r="57" spans="1:12">
      <c r="A57" s="3"/>
      <c r="B57" s="3"/>
      <c r="C57" s="4"/>
      <c r="E57" s="31"/>
      <c r="F57" s="30">
        <f>SUM(F55:F56)</f>
        <v>0</v>
      </c>
      <c r="G57" s="30">
        <f>SUM(G55:G56)</f>
        <v>0</v>
      </c>
      <c r="I57" s="5"/>
    </row>
    <row r="58" spans="1:12">
      <c r="A58" s="35" t="s">
        <v>179</v>
      </c>
      <c r="B58" s="35" t="s">
        <v>180</v>
      </c>
      <c r="C58" s="35" t="s">
        <v>181</v>
      </c>
      <c r="D58" s="35" t="s">
        <v>182</v>
      </c>
      <c r="E58" s="82" t="s">
        <v>183</v>
      </c>
      <c r="F58" s="82" t="s">
        <v>184</v>
      </c>
      <c r="G58" s="35" t="s">
        <v>185</v>
      </c>
      <c r="H58" s="35" t="s">
        <v>186</v>
      </c>
      <c r="I58" s="35" t="s">
        <v>187</v>
      </c>
      <c r="J58" s="35" t="s">
        <v>188</v>
      </c>
      <c r="K58" s="19"/>
    </row>
    <row r="59" spans="1:12">
      <c r="A59" s="55" t="s">
        <v>148</v>
      </c>
      <c r="B59" s="56" t="s">
        <v>53</v>
      </c>
      <c r="C59" s="56" t="s">
        <v>211</v>
      </c>
      <c r="D59" s="57" t="s">
        <v>104</v>
      </c>
      <c r="E59" s="85">
        <v>18</v>
      </c>
      <c r="F59" s="85">
        <f>E59*12</f>
        <v>216</v>
      </c>
      <c r="G59" s="55"/>
      <c r="H59" s="55"/>
      <c r="I59" s="58" t="s">
        <v>54</v>
      </c>
      <c r="J59" s="56" t="s">
        <v>55</v>
      </c>
      <c r="K59" s="43"/>
      <c r="L59" s="56" t="s">
        <v>55</v>
      </c>
    </row>
    <row r="60" spans="1:12">
      <c r="A60" s="46" t="s">
        <v>148</v>
      </c>
      <c r="B60" s="47" t="s">
        <v>56</v>
      </c>
      <c r="C60" s="47" t="s">
        <v>57</v>
      </c>
      <c r="D60" s="59" t="s">
        <v>105</v>
      </c>
      <c r="E60" s="86">
        <v>12</v>
      </c>
      <c r="F60" s="79">
        <f t="shared" ref="F60:F61" si="3">E60*6</f>
        <v>72</v>
      </c>
      <c r="G60" s="47"/>
      <c r="H60" s="47"/>
      <c r="I60" s="60" t="s">
        <v>58</v>
      </c>
      <c r="J60" s="47" t="s">
        <v>59</v>
      </c>
      <c r="K60" s="44"/>
      <c r="L60" s="47" t="s">
        <v>59</v>
      </c>
    </row>
    <row r="61" spans="1:12">
      <c r="A61" s="46" t="s">
        <v>148</v>
      </c>
      <c r="B61" s="47" t="s">
        <v>60</v>
      </c>
      <c r="C61" s="47" t="s">
        <v>61</v>
      </c>
      <c r="D61" s="59" t="s">
        <v>106</v>
      </c>
      <c r="E61" s="81">
        <v>38</v>
      </c>
      <c r="F61" s="79">
        <f t="shared" si="3"/>
        <v>228</v>
      </c>
      <c r="G61" s="46"/>
      <c r="H61" s="46"/>
      <c r="I61" s="60" t="s">
        <v>62</v>
      </c>
      <c r="J61" s="47" t="s">
        <v>63</v>
      </c>
      <c r="K61" s="44"/>
      <c r="L61" s="47" t="s">
        <v>63</v>
      </c>
    </row>
    <row r="62" spans="1:12">
      <c r="A62" s="46" t="s">
        <v>148</v>
      </c>
      <c r="B62" s="47" t="s">
        <v>64</v>
      </c>
      <c r="C62" s="47" t="s">
        <v>65</v>
      </c>
      <c r="D62" s="59" t="s">
        <v>107</v>
      </c>
      <c r="E62" s="81">
        <v>38</v>
      </c>
      <c r="F62" s="79">
        <f>E62*6</f>
        <v>228</v>
      </c>
      <c r="G62" s="46"/>
      <c r="H62" s="46"/>
      <c r="I62" s="60" t="s">
        <v>210</v>
      </c>
      <c r="J62" s="47" t="s">
        <v>66</v>
      </c>
      <c r="K62" s="45"/>
      <c r="L62" s="47" t="s">
        <v>66</v>
      </c>
    </row>
    <row r="63" spans="1:12">
      <c r="A63" s="55" t="s">
        <v>148</v>
      </c>
      <c r="B63" s="56" t="s">
        <v>67</v>
      </c>
      <c r="C63" s="56" t="s">
        <v>212</v>
      </c>
      <c r="D63" s="57" t="s">
        <v>108</v>
      </c>
      <c r="E63" s="85">
        <v>9</v>
      </c>
      <c r="F63" s="85">
        <f>E63*12</f>
        <v>108</v>
      </c>
      <c r="G63" s="55"/>
      <c r="H63" s="55"/>
      <c r="I63" s="58" t="s">
        <v>68</v>
      </c>
      <c r="J63" s="56" t="s">
        <v>69</v>
      </c>
      <c r="K63" s="43"/>
      <c r="L63" s="56" t="s">
        <v>69</v>
      </c>
    </row>
    <row r="64" spans="1:12">
      <c r="A64" s="55" t="s">
        <v>148</v>
      </c>
      <c r="B64" s="56" t="s">
        <v>67</v>
      </c>
      <c r="C64" s="56" t="s">
        <v>65</v>
      </c>
      <c r="D64" s="57" t="s">
        <v>107</v>
      </c>
      <c r="E64" s="85">
        <v>13</v>
      </c>
      <c r="F64" s="85">
        <f t="shared" ref="F64:F67" si="4">E64*12</f>
        <v>156</v>
      </c>
      <c r="G64" s="55"/>
      <c r="H64" s="55"/>
      <c r="I64" s="58" t="s">
        <v>70</v>
      </c>
      <c r="J64" s="56" t="s">
        <v>66</v>
      </c>
      <c r="K64" s="43"/>
      <c r="L64" s="56" t="s">
        <v>66</v>
      </c>
    </row>
    <row r="65" spans="1:12">
      <c r="A65" s="55" t="s">
        <v>148</v>
      </c>
      <c r="B65" s="56" t="s">
        <v>67</v>
      </c>
      <c r="C65" s="56" t="s">
        <v>61</v>
      </c>
      <c r="D65" s="57" t="s">
        <v>106</v>
      </c>
      <c r="E65" s="85">
        <v>15</v>
      </c>
      <c r="F65" s="85">
        <f t="shared" si="4"/>
        <v>180</v>
      </c>
      <c r="G65" s="55"/>
      <c r="H65" s="55"/>
      <c r="I65" s="58" t="s">
        <v>71</v>
      </c>
      <c r="J65" s="56" t="s">
        <v>72</v>
      </c>
      <c r="K65" s="43"/>
      <c r="L65" s="56" t="s">
        <v>72</v>
      </c>
    </row>
    <row r="66" spans="1:12">
      <c r="A66" s="55" t="s">
        <v>148</v>
      </c>
      <c r="B66" s="56" t="s">
        <v>67</v>
      </c>
      <c r="C66" s="56" t="s">
        <v>213</v>
      </c>
      <c r="D66" s="57" t="s">
        <v>109</v>
      </c>
      <c r="E66" s="85">
        <v>2</v>
      </c>
      <c r="F66" s="85">
        <f t="shared" si="4"/>
        <v>24</v>
      </c>
      <c r="G66" s="55"/>
      <c r="H66" s="55"/>
      <c r="I66" s="58" t="s">
        <v>73</v>
      </c>
      <c r="J66" s="56" t="s">
        <v>74</v>
      </c>
      <c r="K66" s="43"/>
      <c r="L66" s="56" t="s">
        <v>74</v>
      </c>
    </row>
    <row r="67" spans="1:12">
      <c r="A67" s="55" t="s">
        <v>148</v>
      </c>
      <c r="B67" s="56" t="s">
        <v>75</v>
      </c>
      <c r="C67" s="56" t="s">
        <v>214</v>
      </c>
      <c r="D67" s="57" t="s">
        <v>110</v>
      </c>
      <c r="E67" s="85">
        <v>18</v>
      </c>
      <c r="F67" s="85">
        <f t="shared" si="4"/>
        <v>216</v>
      </c>
      <c r="G67" s="55"/>
      <c r="H67" s="55"/>
      <c r="I67" s="58" t="s">
        <v>76</v>
      </c>
      <c r="J67" s="56" t="s">
        <v>77</v>
      </c>
      <c r="K67" s="43"/>
      <c r="L67" s="56" t="s">
        <v>77</v>
      </c>
    </row>
    <row r="68" spans="1:12" ht="15">
      <c r="A68" s="61" t="s">
        <v>118</v>
      </c>
      <c r="B68" s="62" t="s">
        <v>119</v>
      </c>
      <c r="C68" s="62" t="s">
        <v>120</v>
      </c>
      <c r="D68" s="63"/>
      <c r="E68" s="64">
        <v>22</v>
      </c>
      <c r="F68" s="65">
        <f>E68*6</f>
        <v>132</v>
      </c>
      <c r="G68" s="65">
        <v>0</v>
      </c>
      <c r="H68" s="66"/>
      <c r="I68" s="67" t="s">
        <v>115</v>
      </c>
      <c r="J68" s="62"/>
    </row>
    <row r="69" spans="1:12" ht="15">
      <c r="A69" s="61"/>
      <c r="B69" s="62"/>
      <c r="C69" s="62"/>
      <c r="D69" s="63"/>
      <c r="E69" s="64"/>
      <c r="F69" s="68">
        <f>SUM(F59:F68)</f>
        <v>1560</v>
      </c>
      <c r="G69" s="68">
        <f>SUM(G59:G68)</f>
        <v>0</v>
      </c>
      <c r="H69" s="67"/>
      <c r="I69" s="69"/>
      <c r="J69" s="62"/>
    </row>
    <row r="70" spans="1:12" ht="15">
      <c r="A70" s="61"/>
      <c r="B70" s="62"/>
      <c r="C70" s="62"/>
      <c r="D70" s="63"/>
      <c r="E70" s="64"/>
      <c r="F70" s="68"/>
      <c r="G70" s="68"/>
      <c r="H70" s="67"/>
      <c r="I70" s="69"/>
      <c r="J70" s="62"/>
    </row>
    <row r="71" spans="1:12">
      <c r="A71" s="35" t="s">
        <v>179</v>
      </c>
      <c r="B71" s="35" t="s">
        <v>180</v>
      </c>
      <c r="C71" s="35" t="s">
        <v>181</v>
      </c>
      <c r="D71" s="35" t="s">
        <v>182</v>
      </c>
      <c r="E71" s="82" t="s">
        <v>183</v>
      </c>
      <c r="F71" s="82" t="s">
        <v>184</v>
      </c>
      <c r="G71" s="35" t="s">
        <v>185</v>
      </c>
      <c r="H71" s="35" t="s">
        <v>186</v>
      </c>
      <c r="I71" s="35" t="s">
        <v>187</v>
      </c>
      <c r="J71" s="35" t="s">
        <v>188</v>
      </c>
      <c r="K71" s="19"/>
    </row>
    <row r="72" spans="1:12" ht="15">
      <c r="A72" s="70" t="s">
        <v>228</v>
      </c>
      <c r="B72" s="70" t="s">
        <v>229</v>
      </c>
      <c r="C72" s="70" t="s">
        <v>230</v>
      </c>
      <c r="D72" s="71" t="s">
        <v>231</v>
      </c>
      <c r="E72" s="87">
        <v>5</v>
      </c>
      <c r="F72" s="87">
        <v>30</v>
      </c>
      <c r="G72" s="70">
        <v>0</v>
      </c>
      <c r="H72" s="70" t="s">
        <v>229</v>
      </c>
      <c r="I72" s="70" t="s">
        <v>229</v>
      </c>
      <c r="J72" s="70"/>
      <c r="K72" s="19"/>
    </row>
    <row r="73" spans="1:12" ht="15">
      <c r="A73" s="70" t="s">
        <v>228</v>
      </c>
      <c r="B73" s="70" t="s">
        <v>229</v>
      </c>
      <c r="C73" s="70" t="s">
        <v>232</v>
      </c>
      <c r="D73" s="71" t="s">
        <v>233</v>
      </c>
      <c r="E73" s="87">
        <v>5</v>
      </c>
      <c r="F73" s="87">
        <v>30</v>
      </c>
      <c r="G73" s="70">
        <v>0</v>
      </c>
      <c r="H73" s="70" t="s">
        <v>229</v>
      </c>
      <c r="I73" s="70" t="s">
        <v>229</v>
      </c>
      <c r="J73" s="70"/>
      <c r="K73" s="19"/>
    </row>
    <row r="74" spans="1:12" ht="15">
      <c r="A74" s="70" t="s">
        <v>228</v>
      </c>
      <c r="B74" s="70" t="s">
        <v>229</v>
      </c>
      <c r="C74" s="70" t="s">
        <v>234</v>
      </c>
      <c r="D74" s="71" t="s">
        <v>235</v>
      </c>
      <c r="E74" s="87">
        <v>2</v>
      </c>
      <c r="F74" s="87">
        <v>12</v>
      </c>
      <c r="G74" s="70">
        <v>0</v>
      </c>
      <c r="H74" s="70" t="s">
        <v>229</v>
      </c>
      <c r="I74" s="70" t="s">
        <v>229</v>
      </c>
      <c r="J74" s="70"/>
      <c r="K74" s="19"/>
    </row>
    <row r="75" spans="1:12" ht="15">
      <c r="A75" s="70" t="s">
        <v>228</v>
      </c>
      <c r="B75" s="70" t="s">
        <v>229</v>
      </c>
      <c r="C75" s="70" t="s">
        <v>23</v>
      </c>
      <c r="D75" s="71" t="s">
        <v>236</v>
      </c>
      <c r="E75" s="87">
        <v>3</v>
      </c>
      <c r="F75" s="87">
        <v>18</v>
      </c>
      <c r="G75" s="70">
        <v>0</v>
      </c>
      <c r="H75" s="70" t="s">
        <v>229</v>
      </c>
      <c r="I75" s="70" t="s">
        <v>229</v>
      </c>
      <c r="J75" s="70" t="s">
        <v>237</v>
      </c>
      <c r="K75" s="19"/>
    </row>
    <row r="76" spans="1:12" ht="15">
      <c r="A76" s="70" t="s">
        <v>228</v>
      </c>
      <c r="B76" s="70" t="s">
        <v>229</v>
      </c>
      <c r="C76" s="70" t="s">
        <v>238</v>
      </c>
      <c r="D76" s="71" t="s">
        <v>239</v>
      </c>
      <c r="E76" s="87">
        <v>3</v>
      </c>
      <c r="F76" s="87">
        <v>18</v>
      </c>
      <c r="G76" s="70">
        <v>0</v>
      </c>
      <c r="H76" s="70" t="s">
        <v>229</v>
      </c>
      <c r="I76" s="70" t="s">
        <v>229</v>
      </c>
      <c r="J76" s="70"/>
      <c r="K76" s="19"/>
    </row>
    <row r="77" spans="1:12" ht="15">
      <c r="A77" s="70" t="s">
        <v>228</v>
      </c>
      <c r="B77" s="70" t="s">
        <v>229</v>
      </c>
      <c r="C77" s="70" t="s">
        <v>240</v>
      </c>
      <c r="D77" s="71" t="s">
        <v>241</v>
      </c>
      <c r="E77" s="87">
        <v>3</v>
      </c>
      <c r="F77" s="87">
        <v>18</v>
      </c>
      <c r="G77" s="70">
        <v>0</v>
      </c>
      <c r="H77" s="70" t="s">
        <v>229</v>
      </c>
      <c r="I77" s="70" t="s">
        <v>229</v>
      </c>
      <c r="J77" s="70"/>
      <c r="K77" s="19"/>
    </row>
    <row r="78" spans="1:12" ht="15">
      <c r="A78" s="70" t="s">
        <v>228</v>
      </c>
      <c r="B78" s="70" t="s">
        <v>229</v>
      </c>
      <c r="C78" s="70" t="s">
        <v>242</v>
      </c>
      <c r="D78" s="71" t="s">
        <v>243</v>
      </c>
      <c r="E78" s="87">
        <v>1</v>
      </c>
      <c r="F78" s="87">
        <v>6</v>
      </c>
      <c r="G78" s="70">
        <v>0</v>
      </c>
      <c r="H78" s="70" t="s">
        <v>229</v>
      </c>
      <c r="I78" s="70" t="s">
        <v>229</v>
      </c>
      <c r="J78" s="70"/>
      <c r="K78" s="19"/>
    </row>
    <row r="79" spans="1:12" ht="15">
      <c r="A79" s="70" t="s">
        <v>228</v>
      </c>
      <c r="B79" s="70" t="s">
        <v>229</v>
      </c>
      <c r="C79" s="70" t="s">
        <v>244</v>
      </c>
      <c r="D79" s="71" t="s">
        <v>245</v>
      </c>
      <c r="E79" s="87">
        <v>1</v>
      </c>
      <c r="F79" s="87">
        <v>6</v>
      </c>
      <c r="G79" s="70">
        <v>0</v>
      </c>
      <c r="H79" s="70" t="s">
        <v>229</v>
      </c>
      <c r="I79" s="70" t="s">
        <v>229</v>
      </c>
      <c r="J79" s="70"/>
      <c r="K79" s="19"/>
    </row>
    <row r="80" spans="1:12" ht="15">
      <c r="A80" s="70" t="s">
        <v>228</v>
      </c>
      <c r="B80" s="70" t="s">
        <v>229</v>
      </c>
      <c r="C80" s="70" t="s">
        <v>246</v>
      </c>
      <c r="D80" s="71" t="s">
        <v>247</v>
      </c>
      <c r="E80" s="87">
        <v>1</v>
      </c>
      <c r="F80" s="87">
        <v>6</v>
      </c>
      <c r="G80" s="70">
        <v>0</v>
      </c>
      <c r="H80" s="70" t="s">
        <v>229</v>
      </c>
      <c r="I80" s="70" t="s">
        <v>229</v>
      </c>
      <c r="J80" s="70"/>
      <c r="K80" s="19"/>
    </row>
    <row r="81" spans="1:11" ht="15">
      <c r="A81" s="19"/>
      <c r="B81" s="19"/>
      <c r="C81" s="19"/>
      <c r="D81" s="18"/>
      <c r="E81" s="25"/>
      <c r="F81" s="33">
        <f>SUM(F72:F80)</f>
        <v>144</v>
      </c>
      <c r="G81" s="33">
        <f>SUM(G72:G80)</f>
        <v>0</v>
      </c>
      <c r="H81" s="19"/>
      <c r="I81" s="19"/>
      <c r="J81" s="19"/>
      <c r="K81" s="19"/>
    </row>
    <row r="82" spans="1:11" ht="15">
      <c r="A82" s="19"/>
      <c r="B82" s="19"/>
      <c r="C82" s="19"/>
      <c r="D82" s="18"/>
      <c r="E82" s="25"/>
      <c r="F82" s="33"/>
      <c r="G82" s="33"/>
      <c r="H82" s="19"/>
      <c r="I82" s="19"/>
      <c r="J82" s="19"/>
      <c r="K82" s="19"/>
    </row>
    <row r="83" spans="1:11">
      <c r="A83" s="35" t="s">
        <v>179</v>
      </c>
      <c r="B83" s="35" t="s">
        <v>180</v>
      </c>
      <c r="C83" s="35" t="s">
        <v>181</v>
      </c>
      <c r="D83" s="35" t="s">
        <v>182</v>
      </c>
      <c r="E83" s="82" t="s">
        <v>183</v>
      </c>
      <c r="F83" s="82" t="s">
        <v>184</v>
      </c>
      <c r="G83" s="35" t="s">
        <v>185</v>
      </c>
      <c r="H83" s="35" t="s">
        <v>186</v>
      </c>
      <c r="I83" s="35" t="s">
        <v>187</v>
      </c>
      <c r="J83" s="35" t="s">
        <v>188</v>
      </c>
      <c r="K83" s="19"/>
    </row>
    <row r="84" spans="1:11">
      <c r="A84" s="67" t="s">
        <v>149</v>
      </c>
      <c r="B84" s="70" t="s">
        <v>215</v>
      </c>
      <c r="C84" s="70" t="s">
        <v>216</v>
      </c>
      <c r="D84" s="70" t="s">
        <v>217</v>
      </c>
      <c r="E84" s="87">
        <v>1</v>
      </c>
      <c r="F84" s="87">
        <f>E84*6</f>
        <v>6</v>
      </c>
      <c r="G84" s="70">
        <v>0</v>
      </c>
      <c r="H84" s="70"/>
      <c r="I84" s="70" t="s">
        <v>218</v>
      </c>
      <c r="J84" s="70" t="s">
        <v>219</v>
      </c>
      <c r="K84" s="19"/>
    </row>
    <row r="85" spans="1:11">
      <c r="A85" s="67" t="s">
        <v>149</v>
      </c>
      <c r="B85" s="70" t="s">
        <v>220</v>
      </c>
      <c r="C85" s="70" t="s">
        <v>221</v>
      </c>
      <c r="D85" s="70" t="s">
        <v>222</v>
      </c>
      <c r="E85" s="87">
        <v>22</v>
      </c>
      <c r="F85" s="87">
        <f>E85*6</f>
        <v>132</v>
      </c>
      <c r="G85" s="70">
        <v>0</v>
      </c>
      <c r="H85" s="70"/>
      <c r="I85" s="70" t="s">
        <v>223</v>
      </c>
      <c r="J85" s="70" t="s">
        <v>224</v>
      </c>
    </row>
    <row r="86" spans="1:11">
      <c r="A86" s="67" t="s">
        <v>149</v>
      </c>
      <c r="B86" s="70" t="s">
        <v>225</v>
      </c>
      <c r="C86" s="70" t="s">
        <v>221</v>
      </c>
      <c r="D86" s="70" t="s">
        <v>222</v>
      </c>
      <c r="E86" s="87">
        <v>2</v>
      </c>
      <c r="F86" s="87">
        <f>E86*6</f>
        <v>12</v>
      </c>
      <c r="G86" s="70">
        <v>0</v>
      </c>
      <c r="H86" s="70"/>
      <c r="I86" s="72" t="s">
        <v>226</v>
      </c>
      <c r="J86" s="70" t="s">
        <v>227</v>
      </c>
    </row>
    <row r="87" spans="1:11">
      <c r="F87" s="26">
        <f>SUM(F84:F86)</f>
        <v>150</v>
      </c>
      <c r="G87" s="26">
        <f>SUM(G84:G86)</f>
        <v>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tabSelected="1" workbookViewId="0">
      <selection activeCell="F18" sqref="F18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9" customWidth="1"/>
  </cols>
  <sheetData>
    <row r="1" spans="1:6">
      <c r="A1" s="15" t="s">
        <v>0</v>
      </c>
      <c r="B1" s="15" t="s">
        <v>88</v>
      </c>
      <c r="C1" s="15" t="s">
        <v>79</v>
      </c>
      <c r="D1" s="15" t="s">
        <v>78</v>
      </c>
      <c r="E1" s="16" t="s">
        <v>4</v>
      </c>
      <c r="F1" s="16" t="s">
        <v>114</v>
      </c>
    </row>
    <row r="2" spans="1:6">
      <c r="A2" s="8" t="s">
        <v>80</v>
      </c>
      <c r="B2" s="8">
        <v>1319</v>
      </c>
      <c r="C2" s="8">
        <f>B2*6</f>
        <v>7914</v>
      </c>
      <c r="D2" s="14">
        <v>1338</v>
      </c>
      <c r="E2" s="13">
        <v>4400</v>
      </c>
      <c r="F2" s="10">
        <f>D2/C2</f>
        <v>0.16906747536012132</v>
      </c>
    </row>
    <row r="3" spans="1:6">
      <c r="A3" s="8" t="s">
        <v>82</v>
      </c>
      <c r="B3" s="8">
        <f>1673-22</f>
        <v>1651</v>
      </c>
      <c r="C3" s="8">
        <f t="shared" ref="C3:C12" si="0">B3*6</f>
        <v>9906</v>
      </c>
      <c r="D3" s="14">
        <v>624</v>
      </c>
      <c r="E3" s="13">
        <v>0</v>
      </c>
      <c r="F3" s="10">
        <f t="shared" ref="F3:F12" si="1">D3/C3</f>
        <v>6.2992125984251968E-2</v>
      </c>
    </row>
    <row r="4" spans="1:6">
      <c r="A4" s="8" t="s">
        <v>81</v>
      </c>
      <c r="B4" s="8">
        <v>885</v>
      </c>
      <c r="C4" s="8">
        <f>B4*6</f>
        <v>5310</v>
      </c>
      <c r="D4" s="14">
        <v>352</v>
      </c>
      <c r="E4" s="13">
        <v>150</v>
      </c>
      <c r="F4" s="10">
        <f>D4/C4</f>
        <v>6.6290018832391717E-2</v>
      </c>
    </row>
    <row r="6" spans="1:6">
      <c r="A6" s="8" t="s">
        <v>84</v>
      </c>
      <c r="B6" s="8">
        <v>172</v>
      </c>
      <c r="C6" s="8">
        <f t="shared" si="0"/>
        <v>1032</v>
      </c>
      <c r="D6" s="14">
        <v>480</v>
      </c>
      <c r="E6" s="13">
        <v>0</v>
      </c>
      <c r="F6" s="10">
        <f t="shared" si="1"/>
        <v>0.46511627906976744</v>
      </c>
    </row>
    <row r="7" spans="1:6">
      <c r="A7" s="8" t="s">
        <v>83</v>
      </c>
      <c r="B7" s="8">
        <v>701</v>
      </c>
      <c r="C7" s="8">
        <f>B7*6</f>
        <v>4206</v>
      </c>
      <c r="D7" s="14">
        <v>0</v>
      </c>
      <c r="E7" s="13">
        <v>0</v>
      </c>
      <c r="F7" s="10">
        <f>D7/C7</f>
        <v>0</v>
      </c>
    </row>
    <row r="8" spans="1:6">
      <c r="A8" s="8" t="s">
        <v>85</v>
      </c>
      <c r="B8" s="8">
        <v>77</v>
      </c>
      <c r="C8" s="8">
        <f t="shared" si="0"/>
        <v>462</v>
      </c>
      <c r="D8" s="14">
        <v>0</v>
      </c>
      <c r="E8" s="13">
        <v>0</v>
      </c>
      <c r="F8" s="10">
        <f t="shared" si="1"/>
        <v>0</v>
      </c>
    </row>
    <row r="9" spans="1:6">
      <c r="A9" s="8"/>
      <c r="B9" s="8"/>
      <c r="C9" s="8"/>
      <c r="D9" s="14"/>
      <c r="E9" s="13"/>
      <c r="F9" s="10"/>
    </row>
    <row r="10" spans="1:6">
      <c r="A10" s="8" t="s">
        <v>86</v>
      </c>
      <c r="B10" s="8">
        <f>435+22</f>
        <v>457</v>
      </c>
      <c r="C10" s="8">
        <f t="shared" si="0"/>
        <v>2742</v>
      </c>
      <c r="D10" s="14">
        <v>1560</v>
      </c>
      <c r="E10" s="13">
        <v>0</v>
      </c>
      <c r="F10" s="10">
        <f t="shared" si="1"/>
        <v>0.56892778993435444</v>
      </c>
    </row>
    <row r="11" spans="1:6">
      <c r="A11" s="8" t="s">
        <v>150</v>
      </c>
      <c r="B11" s="8">
        <v>365</v>
      </c>
      <c r="C11" s="8">
        <f t="shared" si="0"/>
        <v>2190</v>
      </c>
      <c r="D11" s="14">
        <v>144</v>
      </c>
      <c r="E11" s="13">
        <v>0</v>
      </c>
      <c r="F11" s="10">
        <f t="shared" si="1"/>
        <v>6.575342465753424E-2</v>
      </c>
    </row>
    <row r="12" spans="1:6">
      <c r="A12" s="8" t="s">
        <v>87</v>
      </c>
      <c r="B12" s="8">
        <v>297</v>
      </c>
      <c r="C12" s="8">
        <f t="shared" si="0"/>
        <v>1782</v>
      </c>
      <c r="D12" s="14">
        <v>150</v>
      </c>
      <c r="E12" s="13">
        <v>0</v>
      </c>
      <c r="F12" s="10">
        <f t="shared" si="1"/>
        <v>8.4175084175084181E-2</v>
      </c>
    </row>
    <row r="13" spans="1:6">
      <c r="C13" s="11">
        <f>SUM(C2:C12)</f>
        <v>35544</v>
      </c>
      <c r="D13" s="12">
        <f>SUM(D2:D12)</f>
        <v>4648</v>
      </c>
      <c r="E13" s="12">
        <f>SUM(E2:E12)</f>
        <v>4550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2025-02-24T12:30:10Z</dcterms:modified>
</cp:coreProperties>
</file>