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87A5AD52-236D-4C84-9D96-F3EB176BE478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6" i="1" l="1"/>
  <c r="G15" i="1"/>
  <c r="G10" i="1"/>
  <c r="F101" i="1"/>
  <c r="F100" i="1"/>
  <c r="F99" i="1"/>
  <c r="F55" i="1" l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28" i="1" l="1"/>
  <c r="G28" i="1" s="1"/>
  <c r="F27" i="1"/>
  <c r="F26" i="1"/>
  <c r="F25" i="1"/>
  <c r="E24" i="1"/>
  <c r="F24" i="1" s="1"/>
  <c r="F23" i="1"/>
  <c r="F22" i="1"/>
  <c r="F21" i="1"/>
  <c r="F20" i="1"/>
  <c r="F13" i="1" l="1"/>
  <c r="G56" i="1" l="1"/>
  <c r="F60" i="1"/>
  <c r="G60" i="1"/>
  <c r="F65" i="1"/>
  <c r="F56" i="1" l="1"/>
  <c r="G29" i="1" l="1"/>
  <c r="F29" i="1" l="1"/>
  <c r="F11" i="1" l="1"/>
  <c r="F82" i="1"/>
  <c r="F2" i="1" l="1"/>
  <c r="F16" i="1" s="1"/>
  <c r="G102" i="1" l="1"/>
  <c r="F102" i="1" l="1"/>
  <c r="F106" i="1" l="1"/>
  <c r="F81" i="1" l="1"/>
  <c r="F80" i="1"/>
  <c r="F79" i="1"/>
  <c r="F78" i="1"/>
  <c r="F77" i="1"/>
  <c r="F76" i="1"/>
  <c r="F75" i="1"/>
  <c r="F74" i="1"/>
  <c r="F73" i="1"/>
  <c r="F72" i="1"/>
  <c r="F69" i="1" l="1"/>
  <c r="G69" i="1"/>
  <c r="G95" i="1" l="1"/>
  <c r="F95" i="1" l="1"/>
  <c r="G83" i="1"/>
  <c r="F83" i="1"/>
</calcChain>
</file>

<file path=xl/sharedStrings.xml><?xml version="1.0" encoding="utf-8"?>
<sst xmlns="http://schemas.openxmlformats.org/spreadsheetml/2006/main" count="510" uniqueCount="252">
  <si>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</si>
  <si>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</si>
  <si>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</si>
  <si>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</si>
  <si>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</si>
  <si>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</si>
  <si>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</si>
  <si>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</si>
  <si>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</si>
  <si>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</si>
  <si>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</si>
  <si>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</si>
  <si>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</si>
  <si>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</si>
  <si>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</si>
  <si>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</si>
  <si>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</si>
  <si>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</si>
  <si>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</si>
  <si>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</si>
  <si>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</si>
  <si>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</si>
  <si>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</si>
  <si>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</si>
  <si>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</si>
  <si>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</si>
  <si>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</si>
  <si>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</si>
  <si>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</si>
  <si>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</si>
  <si>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</si>
  <si>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</si>
  <si>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</si>
  <si>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</si>
  <si>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</si>
  <si>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</si>
  <si>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</si>
  <si>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</si>
  <si>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</si>
  <si>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</si>
  <si>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</si>
  <si>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</si>
  <si>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</si>
  <si>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</si>
  <si>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</si>
  <si>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</si>
  <si>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</si>
  <si>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</si>
  <si>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</si>
  <si>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</si>
  <si>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</si>
  <si>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</si>
  <si>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</si>
  <si>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</si>
  <si>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</si>
  <si>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</si>
  <si>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</si>
  <si>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</si>
  <si>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</si>
  <si>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</si>
  <si>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</si>
  <si>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</si>
  <si>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</si>
  <si>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</si>
  <si>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</si>
  <si>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</si>
  <si>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</si>
  <si>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</si>
  <si>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</si>
  <si>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</si>
  <si>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</si>
  <si>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</si>
  <si>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</si>
  <si>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</si>
  <si>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</si>
  <si>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</si>
  <si>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</si>
  <si>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</si>
  <si>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</si>
  <si>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</si>
  <si>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</si>
  <si>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</si>
  <si>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</si>
  <si>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</si>
  <si>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</si>
  <si>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</si>
  <si>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</si>
  <si>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</si>
  <si>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</si>
  <si>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</si>
  <si>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</si>
  <si>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</si>
  <si>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</si>
  <si>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</si>
  <si>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</si>
  <si>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</si>
  <si>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</si>
  <si>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</si>
  <si>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</si>
  <si>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</si>
  <si>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</si>
  <si>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</si>
  <si>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</si>
  <si>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</si>
  <si>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</si>
  <si>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</si>
  <si>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</si>
  <si>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</si>
  <si>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</si>
  <si>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</si>
  <si>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</si>
  <si>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</si>
  <si>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</si>
  <si>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</si>
  <si>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</si>
  <si>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11070-41382024001</t>
  </si>
  <si>
    <t>11070-41412023051</t>
  </si>
  <si>
    <t>结构</t>
  </si>
  <si>
    <t>结构大厅</t>
  </si>
  <si>
    <t>11070-41422023032</t>
  </si>
  <si>
    <t>KYSYSQ20240409001</t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</si>
  <si>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</si>
  <si>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</si>
  <si>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</si>
  <si>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</si>
  <si>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</si>
  <si>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</si>
  <si>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</si>
  <si>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</si>
  <si>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</si>
  <si>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</si>
  <si>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</si>
  <si>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</si>
  <si>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</si>
  <si>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</si>
  <si>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</si>
  <si>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</si>
  <si>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</si>
  <si>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</si>
  <si>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</si>
  <si>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</si>
  <si>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</si>
  <si>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</si>
  <si>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</si>
  <si>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</si>
  <si>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</si>
  <si>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</si>
  <si>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</si>
  <si>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</si>
  <si>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</si>
  <si>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</si>
  <si>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</si>
  <si>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</si>
  <si>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</si>
  <si>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</si>
  <si>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</si>
  <si>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</si>
  <si>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</si>
  <si>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</si>
  <si>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</si>
  <si>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</si>
  <si>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</si>
  <si>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</si>
  <si>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</si>
  <si>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</si>
  <si>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</si>
  <si>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</si>
  <si>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</si>
  <si>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</si>
  <si>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</si>
  <si>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</si>
  <si>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</si>
  <si>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</si>
  <si>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11070-41422022050</t>
  </si>
  <si>
    <t>KYSYSQ20250401001</t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</si>
  <si>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</si>
  <si>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</si>
  <si>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</si>
  <si>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</si>
  <si>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</si>
  <si>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</si>
  <si>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</si>
  <si>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KYSYSQ20250228003</t>
  </si>
  <si>
    <t>扣费账户</t>
    <phoneticPr fontId="1" type="noConversion"/>
  </si>
  <si>
    <t>KYSYSQ20241024001</t>
    <phoneticPr fontId="1" type="noConversion"/>
  </si>
  <si>
    <t>水利</t>
    <phoneticPr fontId="1" type="noConversion"/>
  </si>
  <si>
    <t>11070-41372022005</t>
    <phoneticPr fontId="1" type="noConversion"/>
  </si>
  <si>
    <t>BIM</t>
    <phoneticPr fontId="1" type="noConversion"/>
  </si>
  <si>
    <t>三立苑517</t>
    <phoneticPr fontId="1" type="noConversion"/>
  </si>
  <si>
    <t>赵春风</t>
    <phoneticPr fontId="1" type="noConversion"/>
  </si>
  <si>
    <t>学生工作室</t>
    <phoneticPr fontId="1" type="noConversion"/>
  </si>
  <si>
    <t>KYSYSQ20241008001</t>
  </si>
  <si>
    <t>孙益轩</t>
  </si>
  <si>
    <t>仅堆沙</t>
  </si>
  <si>
    <t>王佐才</t>
    <phoneticPr fontId="1" type="noConversion"/>
  </si>
  <si>
    <t>11070-41422023039</t>
  </si>
  <si>
    <t>KYSYSQ20250624001</t>
  </si>
  <si>
    <t>毕雨田</t>
  </si>
  <si>
    <t>种迅</t>
    <phoneticPr fontId="1" type="noConversion"/>
  </si>
  <si>
    <t>汤婷婷</t>
    <phoneticPr fontId="1" type="noConversion"/>
  </si>
  <si>
    <t>KYSYSQ20250327001</t>
  </si>
  <si>
    <t>107-45312019009</t>
  </si>
  <si>
    <t>费星宇(葛世杰)</t>
    <phoneticPr fontId="1" type="noConversion"/>
  </si>
  <si>
    <t>李贝贝</t>
    <phoneticPr fontId="1" type="noConversion"/>
  </si>
  <si>
    <t>KYSYSQ20250626004</t>
  </si>
  <si>
    <t>程萧阳</t>
  </si>
  <si>
    <t>11070-40042025007</t>
  </si>
  <si>
    <t>KYSYSQ20250724002</t>
  </si>
  <si>
    <t>赵猛</t>
    <phoneticPr fontId="1" type="noConversion"/>
  </si>
  <si>
    <t>11070-41312022003</t>
  </si>
  <si>
    <t>胶砂试验机</t>
    <phoneticPr fontId="1" type="noConversion"/>
  </si>
  <si>
    <t>曹广学</t>
  </si>
  <si>
    <t>W2024JSFW0859</t>
  </si>
  <si>
    <t>KYSYSQ20250730001</t>
  </si>
  <si>
    <t>净浆搅拌机</t>
    <phoneticPr fontId="1" type="noConversion"/>
  </si>
  <si>
    <t>红外</t>
    <phoneticPr fontId="1" type="noConversion"/>
  </si>
  <si>
    <t>KYSYSQ20241030003</t>
    <phoneticPr fontId="1" type="noConversion"/>
  </si>
  <si>
    <t>万能试验机</t>
    <phoneticPr fontId="1" type="noConversion"/>
  </si>
  <si>
    <t>压力试验机</t>
    <phoneticPr fontId="1" type="noConversion"/>
  </si>
  <si>
    <t>KYSYSQ20241205001</t>
  </si>
  <si>
    <t>汪建</t>
    <phoneticPr fontId="1" type="noConversion"/>
  </si>
  <si>
    <t>张伟</t>
    <phoneticPr fontId="1" type="noConversion"/>
  </si>
  <si>
    <t>王海杰</t>
    <phoneticPr fontId="1" type="noConversion"/>
  </si>
  <si>
    <t>姚华彦</t>
  </si>
  <si>
    <t>费星宇</t>
    <phoneticPr fontId="1" type="noConversion"/>
  </si>
  <si>
    <t>11070-41432023004</t>
  </si>
  <si>
    <t>KYSYSQ20250813001</t>
  </si>
  <si>
    <t>水利馆</t>
    <phoneticPr fontId="19" type="noConversion"/>
  </si>
  <si>
    <t>泵房9天</t>
  </si>
  <si>
    <t>胶砂搅拌机</t>
    <phoneticPr fontId="1" type="noConversion"/>
  </si>
  <si>
    <t>李岩，8.25</t>
    <phoneticPr fontId="1" type="noConversion"/>
  </si>
  <si>
    <t>陆迪，8.25</t>
    <phoneticPr fontId="1" type="noConversion"/>
  </si>
  <si>
    <t>宁晓龙，8.26</t>
    <phoneticPr fontId="1" type="noConversion"/>
  </si>
  <si>
    <t>张忠诚，8.26</t>
    <phoneticPr fontId="1" type="noConversion"/>
  </si>
  <si>
    <t>汪权</t>
    <phoneticPr fontId="1" type="noConversion"/>
  </si>
  <si>
    <t>11070-41512023015</t>
    <phoneticPr fontId="1" type="noConversion"/>
  </si>
  <si>
    <t>KYSYSQ20250718001</t>
    <phoneticPr fontId="1" type="noConversion"/>
  </si>
  <si>
    <t>刘一帆，8.26</t>
    <phoneticPr fontId="1" type="noConversion"/>
  </si>
  <si>
    <t>11070-40042025007</t>
    <phoneticPr fontId="1" type="noConversion"/>
  </si>
  <si>
    <t>KYSYSQ20250626004</t>
    <phoneticPr fontId="1" type="noConversion"/>
  </si>
  <si>
    <t>程萧阳，8.27</t>
    <phoneticPr fontId="1" type="noConversion"/>
  </si>
  <si>
    <t>陆迪，8.27</t>
    <phoneticPr fontId="1" type="noConversion"/>
  </si>
  <si>
    <t>刘一帆，8.27</t>
    <phoneticPr fontId="1" type="noConversion"/>
  </si>
  <si>
    <t>徐尔东，8.28</t>
    <phoneticPr fontId="1" type="noConversion"/>
  </si>
  <si>
    <t>田德银，8.28</t>
    <phoneticPr fontId="1" type="noConversion"/>
  </si>
  <si>
    <t>KYSYSQ20241030005</t>
    <phoneticPr fontId="1" type="noConversion"/>
  </si>
  <si>
    <t>王俊荣，8.29</t>
    <phoneticPr fontId="1" type="noConversion"/>
  </si>
  <si>
    <t>唐伟峻，8.29</t>
    <phoneticPr fontId="1" type="noConversion"/>
  </si>
  <si>
    <t>（1200t+采集仪）*2</t>
    <phoneticPr fontId="1" type="noConversion"/>
  </si>
  <si>
    <t>采集仪*5</t>
    <phoneticPr fontId="1" type="noConversion"/>
  </si>
  <si>
    <t>MTS*5</t>
    <phoneticPr fontId="1" type="noConversion"/>
  </si>
  <si>
    <t>mts*3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</si>
</sst>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color theme="1"/>
      <name val="Microsoft YaHei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4" fillId="0" borderId="1" xfId="0" applyFont="1" applyBorder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3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8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0" fillId="0" borderId="6" xfId="0" applyBorder="1">
      <alignment vertical="center"/>
    </xf>
    <xf numFmtId="0" fontId="7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18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7" fillId="0" borderId="7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0" fillId="5" borderId="8" xfId="0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7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176" fontId="4" fillId="0" borderId="0" xfId="0" applyNumberFormat="1" applyFont="1" applyFill="1">
      <alignment vertical="center"/>
    </xf>
    <xf numFmtId="176" fontId="7" fillId="0" borderId="0" xfId="0" applyNumberFormat="1" applyFont="1" applyAlignment="1">
      <alignment horizontal="left" vertical="center"/>
    </xf>
    <xf numFmtId="176" fontId="2" fillId="0" borderId="0" xfId="0" applyNumberFormat="1" applyFont="1" applyFill="1">
      <alignment vertical="center"/>
    </xf>
    <xf numFmtId="176" fontId="16" fillId="2" borderId="1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0" fillId="0" borderId="4" xfId="0" applyNumberForma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13" fillId="0" borderId="1" xfId="0" applyNumberFormat="1" applyFont="1" applyBorder="1">
      <alignment vertical="center"/>
    </xf>
    <xf numFmtId="176" fontId="0" fillId="0" borderId="2" xfId="0" applyNumberFormat="1" applyBorder="1">
      <alignment vertical="center"/>
    </xf>
    <xf numFmtId="176" fontId="14" fillId="0" borderId="1" xfId="0" applyNumberFormat="1" applyFont="1" applyBorder="1">
      <alignment vertical="center"/>
    </xf>
    <xf numFmtId="176" fontId="14" fillId="0" borderId="0" xfId="0" applyNumberFormat="1" applyFont="1">
      <alignment vertical="center"/>
    </xf>
    <xf numFmtId="176" fontId="13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6"/>
  <sheetViews>
    <sheetView tabSelected="1" zoomScale="120" zoomScaleNormal="120" workbookViewId="0">
      <selection activeCell="G14" sqref="G14"/>
    </sheetView>
  </sheetViews>
  <sheetFormatPr defaultRowHeight="13.8"/>
  <cols>
    <col min="1" max="1" width="10.44140625" style="7" customWidth="1"/>
    <col min="2" max="2" width="14.5546875" style="7" customWidth="1"/>
    <col min="3" max="3" width="13.109375" style="7" customWidth="1"/>
    <col min="4" max="4" width="25.6640625" style="3" customWidth="1"/>
    <col min="5" max="5" width="12.77734375" style="11" customWidth="1"/>
    <col min="6" max="6" width="7.6640625" style="11" customWidth="1"/>
    <col min="7" max="7" width="9.44140625" style="11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 s="52" customFormat="1">
      <c r="A1" s="68" t="s">
        <v>0</v>
      </c>
      <c r="B1" s="68" t="s">
        <v>1</v>
      </c>
      <c r="C1" s="68" t="s">
        <v>13</v>
      </c>
      <c r="D1" s="68" t="s">
        <v>183</v>
      </c>
      <c r="E1" s="89" t="s">
        <v>4</v>
      </c>
      <c r="F1" s="89" t="s">
        <v>2</v>
      </c>
      <c r="G1" s="68" t="s">
        <v>5</v>
      </c>
      <c r="H1" s="69" t="s">
        <v>6</v>
      </c>
      <c r="I1" s="69" t="s">
        <v>9</v>
      </c>
      <c r="J1" s="68" t="s">
        <v>10</v>
      </c>
      <c r="K1"/>
      <c r="L1" s="3"/>
      <c r="M1" s="3"/>
    </row>
    <row r="2" spans="1:13" s="52" customFormat="1">
      <c r="A2" s="50" t="s">
        <v>7</v>
      </c>
      <c r="B2" s="51" t="s">
        <v>8</v>
      </c>
      <c r="C2" s="51" t="s">
        <v>16</v>
      </c>
      <c r="D2" s="52" t="s">
        <v>116</v>
      </c>
      <c r="E2" s="90">
        <v>15</v>
      </c>
      <c r="F2" s="91">
        <f>E2*6</f>
        <v>90</v>
      </c>
      <c r="G2" s="52">
        <v>0</v>
      </c>
      <c r="I2" s="52" t="s">
        <v>191</v>
      </c>
      <c r="J2" s="81" t="s">
        <v>192</v>
      </c>
      <c r="L2" s="3"/>
      <c r="M2" s="3"/>
    </row>
    <row r="3" spans="1:13" s="52" customFormat="1">
      <c r="A3" s="50" t="s">
        <v>7</v>
      </c>
      <c r="B3" s="51" t="s">
        <v>8</v>
      </c>
      <c r="C3" s="51" t="s">
        <v>16</v>
      </c>
      <c r="D3" s="52" t="s">
        <v>116</v>
      </c>
      <c r="E3" s="91">
        <v>5</v>
      </c>
      <c r="F3" s="90">
        <v>30</v>
      </c>
      <c r="G3" s="52">
        <v>0</v>
      </c>
      <c r="I3" s="52" t="s">
        <v>17</v>
      </c>
      <c r="J3" s="52" t="s">
        <v>18</v>
      </c>
      <c r="L3" s="3"/>
      <c r="M3" s="3"/>
    </row>
    <row r="4" spans="1:13" s="52" customFormat="1">
      <c r="A4" s="50" t="s">
        <v>7</v>
      </c>
      <c r="B4" s="51" t="s">
        <v>8</v>
      </c>
      <c r="C4" s="51" t="s">
        <v>14</v>
      </c>
      <c r="D4" s="52" t="s">
        <v>115</v>
      </c>
      <c r="E4" s="91">
        <v>5</v>
      </c>
      <c r="F4" s="90">
        <v>30</v>
      </c>
      <c r="G4" s="52">
        <v>0</v>
      </c>
      <c r="I4" s="52" t="s">
        <v>219</v>
      </c>
      <c r="J4" s="52" t="s">
        <v>220</v>
      </c>
      <c r="L4" s="3"/>
      <c r="M4" s="3"/>
    </row>
    <row r="5" spans="1:13" s="52" customFormat="1">
      <c r="A5" s="50" t="s">
        <v>117</v>
      </c>
      <c r="B5" s="51" t="s">
        <v>118</v>
      </c>
      <c r="C5" s="52" t="s">
        <v>11</v>
      </c>
      <c r="D5" s="52" t="s">
        <v>119</v>
      </c>
      <c r="E5" s="91">
        <v>15</v>
      </c>
      <c r="F5" s="91">
        <v>90</v>
      </c>
      <c r="G5" s="52">
        <v>0</v>
      </c>
      <c r="I5" s="52" t="s">
        <v>120</v>
      </c>
      <c r="J5" s="52" t="s">
        <v>12</v>
      </c>
      <c r="L5" s="3"/>
      <c r="M5" s="3"/>
    </row>
    <row r="6" spans="1:13" s="52" customFormat="1">
      <c r="A6" s="50" t="s">
        <v>7</v>
      </c>
      <c r="B6" s="51" t="s">
        <v>8</v>
      </c>
      <c r="C6" s="51" t="s">
        <v>16</v>
      </c>
      <c r="D6" s="52" t="s">
        <v>116</v>
      </c>
      <c r="E6" s="91">
        <v>5</v>
      </c>
      <c r="F6" s="90">
        <v>30</v>
      </c>
      <c r="G6" s="52">
        <v>0</v>
      </c>
      <c r="J6" s="52" t="s">
        <v>19</v>
      </c>
      <c r="L6" s="3"/>
      <c r="M6" s="3"/>
    </row>
    <row r="7" spans="1:13" s="52" customFormat="1">
      <c r="A7" s="50" t="s">
        <v>7</v>
      </c>
      <c r="B7" s="51" t="s">
        <v>8</v>
      </c>
      <c r="C7" s="51" t="s">
        <v>14</v>
      </c>
      <c r="D7" s="52" t="s">
        <v>115</v>
      </c>
      <c r="E7" s="93">
        <v>5</v>
      </c>
      <c r="F7" s="90">
        <v>30</v>
      </c>
      <c r="G7" s="52">
        <v>0</v>
      </c>
      <c r="H7" s="51"/>
      <c r="J7" s="52" t="s">
        <v>19</v>
      </c>
      <c r="L7" s="3"/>
      <c r="M7" s="3"/>
    </row>
    <row r="8" spans="1:13" s="52" customFormat="1" ht="14.4" thickBot="1">
      <c r="A8" s="50" t="s">
        <v>7</v>
      </c>
      <c r="B8" s="51" t="s">
        <v>8</v>
      </c>
      <c r="C8" s="51" t="s">
        <v>194</v>
      </c>
      <c r="D8" s="52" t="s">
        <v>195</v>
      </c>
      <c r="E8" s="93">
        <v>2</v>
      </c>
      <c r="F8" s="90">
        <v>12</v>
      </c>
      <c r="G8" s="52">
        <v>0</v>
      </c>
      <c r="H8" s="51"/>
      <c r="I8" s="52" t="s">
        <v>196</v>
      </c>
      <c r="J8" s="52" t="s">
        <v>197</v>
      </c>
      <c r="L8" s="3"/>
      <c r="M8" s="3"/>
    </row>
    <row r="9" spans="1:13" s="52" customFormat="1">
      <c r="A9" s="50" t="s">
        <v>7</v>
      </c>
      <c r="B9" s="51" t="s">
        <v>8</v>
      </c>
      <c r="C9" s="51" t="s">
        <v>48</v>
      </c>
      <c r="E9" s="93">
        <v>2</v>
      </c>
      <c r="F9" s="90">
        <v>12</v>
      </c>
      <c r="G9" s="52">
        <v>0</v>
      </c>
      <c r="H9" s="51"/>
      <c r="I9" s="117"/>
      <c r="L9" s="3"/>
      <c r="M9" s="3"/>
    </row>
    <row r="10" spans="1:13" s="52" customFormat="1">
      <c r="A10" s="50" t="s">
        <v>7</v>
      </c>
      <c r="B10" s="51" t="s">
        <v>8</v>
      </c>
      <c r="C10" s="51" t="s">
        <v>203</v>
      </c>
      <c r="D10" s="52" t="s">
        <v>206</v>
      </c>
      <c r="E10" s="93">
        <v>80</v>
      </c>
      <c r="F10" s="90">
        <v>240</v>
      </c>
      <c r="G10" s="52">
        <f>575*2</f>
        <v>1150</v>
      </c>
      <c r="H10" s="51" t="s">
        <v>248</v>
      </c>
      <c r="I10" s="52" t="s">
        <v>204</v>
      </c>
      <c r="J10" s="81" t="s">
        <v>205</v>
      </c>
      <c r="L10" s="3"/>
      <c r="M10" s="3"/>
    </row>
    <row r="11" spans="1:13" s="52" customFormat="1">
      <c r="A11" s="50" t="s">
        <v>7</v>
      </c>
      <c r="B11" s="51" t="s">
        <v>8</v>
      </c>
      <c r="C11" s="51" t="s">
        <v>40</v>
      </c>
      <c r="D11" s="52" t="s">
        <v>209</v>
      </c>
      <c r="E11" s="93">
        <v>30</v>
      </c>
      <c r="F11" s="90">
        <f>E11*6</f>
        <v>180</v>
      </c>
      <c r="G11" s="52">
        <v>0</v>
      </c>
      <c r="H11" s="51"/>
      <c r="I11" s="52" t="s">
        <v>207</v>
      </c>
      <c r="J11" s="81" t="s">
        <v>208</v>
      </c>
      <c r="L11" s="3"/>
      <c r="M11" s="3"/>
    </row>
    <row r="12" spans="1:13" s="52" customFormat="1">
      <c r="A12" s="50" t="s">
        <v>7</v>
      </c>
      <c r="B12" s="51" t="s">
        <v>8</v>
      </c>
      <c r="C12" s="51" t="s">
        <v>198</v>
      </c>
      <c r="D12" s="52" t="s">
        <v>201</v>
      </c>
      <c r="E12" s="93">
        <v>5</v>
      </c>
      <c r="F12" s="90">
        <v>30</v>
      </c>
      <c r="G12" s="52">
        <v>0</v>
      </c>
      <c r="H12" s="51"/>
      <c r="I12" s="52" t="s">
        <v>200</v>
      </c>
      <c r="J12" s="52" t="s">
        <v>199</v>
      </c>
      <c r="L12" s="3"/>
      <c r="M12" s="3"/>
    </row>
    <row r="13" spans="1:13" s="52" customFormat="1" ht="14.4" thickBot="1">
      <c r="A13" s="50" t="s">
        <v>7</v>
      </c>
      <c r="B13" s="51" t="s">
        <v>8</v>
      </c>
      <c r="C13" s="51" t="s">
        <v>14</v>
      </c>
      <c r="D13" s="52" t="s">
        <v>115</v>
      </c>
      <c r="E13" s="93">
        <v>83</v>
      </c>
      <c r="F13" s="90">
        <f>E13*6</f>
        <v>498</v>
      </c>
      <c r="G13" s="52">
        <v>1250</v>
      </c>
      <c r="H13" s="51" t="s">
        <v>250</v>
      </c>
      <c r="J13" s="52" t="s">
        <v>221</v>
      </c>
      <c r="L13" s="3"/>
      <c r="M13" s="3"/>
    </row>
    <row r="14" spans="1:13" s="52" customFormat="1">
      <c r="A14" s="50" t="s">
        <v>7</v>
      </c>
      <c r="B14" s="51" t="s">
        <v>8</v>
      </c>
      <c r="C14" s="51" t="s">
        <v>14</v>
      </c>
      <c r="D14" s="52" t="s">
        <v>115</v>
      </c>
      <c r="E14" s="93">
        <v>20</v>
      </c>
      <c r="F14" s="90">
        <v>80</v>
      </c>
      <c r="G14" s="50">
        <v>600</v>
      </c>
      <c r="H14" s="51" t="s">
        <v>251</v>
      </c>
      <c r="I14" s="117"/>
      <c r="J14" s="52" t="s">
        <v>222</v>
      </c>
      <c r="L14" s="3"/>
      <c r="M14" s="3"/>
    </row>
    <row r="15" spans="1:13" s="52" customFormat="1">
      <c r="A15" s="50" t="s">
        <v>7</v>
      </c>
      <c r="B15" s="51" t="s">
        <v>8</v>
      </c>
      <c r="C15" s="51" t="s">
        <v>223</v>
      </c>
      <c r="D15" s="52" t="s">
        <v>225</v>
      </c>
      <c r="E15" s="93"/>
      <c r="F15" s="90"/>
      <c r="G15" s="52">
        <f>40*5</f>
        <v>200</v>
      </c>
      <c r="H15" s="51" t="s">
        <v>249</v>
      </c>
      <c r="I15" s="52" t="s">
        <v>226</v>
      </c>
      <c r="J15" s="52" t="s">
        <v>224</v>
      </c>
      <c r="L15" s="3"/>
      <c r="M15" s="3"/>
    </row>
    <row r="16" spans="1:13" s="52" customFormat="1" ht="14.4" thickBot="1">
      <c r="A16" s="15"/>
      <c r="B16" s="16"/>
      <c r="C16" s="51"/>
      <c r="E16" s="94"/>
      <c r="F16" s="31">
        <f>SUM(F2:F12)</f>
        <v>774</v>
      </c>
      <c r="G16" s="54">
        <f>SUM(G2:G15)</f>
        <v>3200</v>
      </c>
      <c r="H16"/>
      <c r="K16"/>
      <c r="L16" s="3"/>
      <c r="M16" s="3"/>
    </row>
    <row r="17" spans="1:13" s="52" customFormat="1">
      <c r="A17" s="50"/>
      <c r="B17" s="51"/>
      <c r="C17" s="51"/>
      <c r="D17" s="83"/>
      <c r="E17" s="91"/>
      <c r="F17" s="95"/>
      <c r="G17" s="53"/>
      <c r="L17" s="3"/>
      <c r="M17" s="3"/>
    </row>
    <row r="18" spans="1:13">
      <c r="A18" s="5"/>
      <c r="B18" s="6"/>
      <c r="C18" s="6"/>
      <c r="F18" s="12"/>
      <c r="G18" s="12"/>
    </row>
    <row r="19" spans="1:13">
      <c r="A19" s="71" t="s">
        <v>136</v>
      </c>
      <c r="B19" s="71" t="s">
        <v>137</v>
      </c>
      <c r="C19" s="71" t="s">
        <v>138</v>
      </c>
      <c r="D19" s="71" t="s">
        <v>139</v>
      </c>
      <c r="E19" s="96" t="s">
        <v>140</v>
      </c>
      <c r="F19" s="96" t="s">
        <v>141</v>
      </c>
      <c r="G19" s="72" t="s">
        <v>142</v>
      </c>
      <c r="H19" s="72" t="s">
        <v>143</v>
      </c>
      <c r="I19" s="71" t="s">
        <v>144</v>
      </c>
      <c r="J19" s="71" t="s">
        <v>145</v>
      </c>
    </row>
    <row r="20" spans="1:13">
      <c r="A20" s="73" t="s">
        <v>185</v>
      </c>
      <c r="B20" s="73" t="s">
        <v>227</v>
      </c>
      <c r="C20" s="18" t="s">
        <v>21</v>
      </c>
      <c r="D20" s="18" t="s">
        <v>22</v>
      </c>
      <c r="E20" s="18">
        <v>1</v>
      </c>
      <c r="F20" s="73">
        <f t="shared" ref="F20:F26" si="0">E20*6</f>
        <v>6</v>
      </c>
      <c r="G20" s="73"/>
      <c r="H20" s="73"/>
      <c r="I20" s="73"/>
      <c r="J20" s="73" t="s">
        <v>23</v>
      </c>
    </row>
    <row r="21" spans="1:13">
      <c r="A21" s="73" t="s">
        <v>185</v>
      </c>
      <c r="B21" s="73" t="s">
        <v>20</v>
      </c>
      <c r="C21" s="18" t="s">
        <v>24</v>
      </c>
      <c r="D21" s="73"/>
      <c r="E21" s="18">
        <v>60</v>
      </c>
      <c r="F21" s="73">
        <f t="shared" si="0"/>
        <v>360</v>
      </c>
      <c r="G21" s="73"/>
      <c r="H21" s="73"/>
      <c r="I21" s="73"/>
      <c r="J21" s="73" t="s">
        <v>23</v>
      </c>
    </row>
    <row r="22" spans="1:13">
      <c r="A22" s="73" t="s">
        <v>185</v>
      </c>
      <c r="B22" s="73" t="s">
        <v>20</v>
      </c>
      <c r="C22" s="18" t="s">
        <v>25</v>
      </c>
      <c r="D22" s="18" t="s">
        <v>121</v>
      </c>
      <c r="E22" s="18">
        <v>7</v>
      </c>
      <c r="F22" s="73">
        <f t="shared" si="0"/>
        <v>42</v>
      </c>
      <c r="G22" s="18"/>
      <c r="H22" s="18"/>
      <c r="I22" s="18"/>
      <c r="J22" s="73" t="s">
        <v>23</v>
      </c>
    </row>
    <row r="23" spans="1:13">
      <c r="A23" s="73" t="s">
        <v>185</v>
      </c>
      <c r="B23" s="73" t="s">
        <v>20</v>
      </c>
      <c r="C23" s="18" t="s">
        <v>26</v>
      </c>
      <c r="D23" s="70" t="s">
        <v>122</v>
      </c>
      <c r="E23" s="18">
        <v>1</v>
      </c>
      <c r="F23" s="73">
        <f t="shared" si="0"/>
        <v>6</v>
      </c>
      <c r="G23" s="18"/>
      <c r="H23" s="18"/>
      <c r="I23" s="73"/>
      <c r="J23" s="73" t="s">
        <v>23</v>
      </c>
    </row>
    <row r="24" spans="1:13">
      <c r="A24" s="73" t="s">
        <v>185</v>
      </c>
      <c r="B24" s="73" t="s">
        <v>20</v>
      </c>
      <c r="C24" s="18" t="s">
        <v>27</v>
      </c>
      <c r="D24" s="18" t="s">
        <v>28</v>
      </c>
      <c r="E24" s="18">
        <f>ROUNDUP(15.66,0)</f>
        <v>16</v>
      </c>
      <c r="F24" s="73">
        <f t="shared" si="0"/>
        <v>96</v>
      </c>
      <c r="G24" s="18"/>
      <c r="H24" s="18"/>
      <c r="I24" s="113" t="s">
        <v>182</v>
      </c>
      <c r="J24" s="73"/>
    </row>
    <row r="25" spans="1:13">
      <c r="A25" s="73" t="s">
        <v>185</v>
      </c>
      <c r="B25" s="73" t="s">
        <v>20</v>
      </c>
      <c r="C25" s="70" t="s">
        <v>29</v>
      </c>
      <c r="D25" s="18" t="s">
        <v>123</v>
      </c>
      <c r="E25" s="18">
        <v>2</v>
      </c>
      <c r="F25" s="73">
        <f t="shared" si="0"/>
        <v>12</v>
      </c>
      <c r="G25" s="18"/>
      <c r="H25" s="18"/>
      <c r="I25" s="73" t="s">
        <v>124</v>
      </c>
      <c r="J25" s="18"/>
    </row>
    <row r="26" spans="1:13">
      <c r="A26" s="73" t="s">
        <v>185</v>
      </c>
      <c r="B26" s="73" t="s">
        <v>20</v>
      </c>
      <c r="C26" s="70" t="s">
        <v>211</v>
      </c>
      <c r="D26" s="18" t="s">
        <v>212</v>
      </c>
      <c r="E26" s="18">
        <v>42</v>
      </c>
      <c r="F26" s="73">
        <f t="shared" si="0"/>
        <v>252</v>
      </c>
      <c r="G26" s="18">
        <v>154</v>
      </c>
      <c r="H26" s="18"/>
      <c r="I26" s="73" t="s">
        <v>213</v>
      </c>
      <c r="J26" s="18" t="s">
        <v>228</v>
      </c>
    </row>
    <row r="27" spans="1:13">
      <c r="A27" s="73" t="s">
        <v>185</v>
      </c>
      <c r="B27" s="73" t="s">
        <v>30</v>
      </c>
      <c r="C27" s="18" t="s">
        <v>31</v>
      </c>
      <c r="D27" s="18" t="s">
        <v>32</v>
      </c>
      <c r="E27" s="18">
        <v>13</v>
      </c>
      <c r="F27" s="77">
        <f>E27*3</f>
        <v>39</v>
      </c>
      <c r="G27" s="77"/>
      <c r="H27" s="70"/>
      <c r="I27" s="18" t="s">
        <v>33</v>
      </c>
      <c r="J27" s="18" t="s">
        <v>193</v>
      </c>
    </row>
    <row r="28" spans="1:13">
      <c r="A28" s="73" t="s">
        <v>185</v>
      </c>
      <c r="B28" s="73" t="s">
        <v>30</v>
      </c>
      <c r="C28" s="18" t="s">
        <v>31</v>
      </c>
      <c r="D28" s="18" t="s">
        <v>32</v>
      </c>
      <c r="E28" s="18">
        <v>163</v>
      </c>
      <c r="F28" s="114">
        <f>E28*4</f>
        <v>652</v>
      </c>
      <c r="G28" s="98">
        <f>F28*0.5</f>
        <v>326</v>
      </c>
      <c r="H28" s="70"/>
      <c r="I28" s="18" t="s">
        <v>33</v>
      </c>
      <c r="J28" s="76"/>
    </row>
    <row r="29" spans="1:13">
      <c r="A29" s="73"/>
      <c r="B29" s="73"/>
      <c r="C29" s="18"/>
      <c r="D29" s="18"/>
      <c r="E29" s="97"/>
      <c r="F29" s="98">
        <f>SUM(F20:F28)</f>
        <v>1465</v>
      </c>
      <c r="G29" s="77">
        <f>SUM(G20:G28)</f>
        <v>480</v>
      </c>
      <c r="H29" s="70"/>
      <c r="I29" s="18"/>
      <c r="J29" s="18"/>
    </row>
    <row r="30" spans="1:13">
      <c r="A30" s="73"/>
      <c r="B30" s="73"/>
      <c r="C30" s="18"/>
      <c r="D30" s="18"/>
      <c r="E30" s="97"/>
      <c r="F30" s="98"/>
      <c r="G30" s="77"/>
      <c r="H30" s="70"/>
      <c r="I30" s="18"/>
      <c r="J30" s="18"/>
    </row>
    <row r="31" spans="1:13">
      <c r="J31" s="76"/>
    </row>
    <row r="32" spans="1:13">
      <c r="A32" s="2" t="s">
        <v>0</v>
      </c>
      <c r="B32" s="2" t="s">
        <v>1</v>
      </c>
      <c r="C32" s="2" t="s">
        <v>13</v>
      </c>
      <c r="D32" s="4" t="s">
        <v>3</v>
      </c>
      <c r="E32" s="9" t="s">
        <v>4</v>
      </c>
      <c r="F32" s="9" t="s">
        <v>2</v>
      </c>
      <c r="G32" s="9" t="s">
        <v>5</v>
      </c>
      <c r="H32" s="4" t="s">
        <v>6</v>
      </c>
      <c r="I32" s="4" t="s">
        <v>9</v>
      </c>
      <c r="J32" s="4" t="s">
        <v>10</v>
      </c>
    </row>
    <row r="33" spans="1:10">
      <c r="A33" s="5" t="s">
        <v>114</v>
      </c>
      <c r="B33" s="21">
        <v>105107109</v>
      </c>
      <c r="C33" s="19" t="s">
        <v>46</v>
      </c>
      <c r="D33" s="19" t="s">
        <v>133</v>
      </c>
      <c r="E33" s="19">
        <v>30</v>
      </c>
      <c r="F33" s="115">
        <f t="shared" ref="F33:F44" si="1">E33</f>
        <v>30</v>
      </c>
      <c r="G33" s="116">
        <v>15</v>
      </c>
      <c r="H33" s="19" t="s">
        <v>229</v>
      </c>
      <c r="I33" s="20" t="s">
        <v>134</v>
      </c>
      <c r="J33" s="19" t="s">
        <v>230</v>
      </c>
    </row>
    <row r="34" spans="1:10">
      <c r="A34" s="5" t="s">
        <v>114</v>
      </c>
      <c r="B34" s="21">
        <v>104</v>
      </c>
      <c r="C34" s="19" t="s">
        <v>46</v>
      </c>
      <c r="D34" s="19" t="s">
        <v>133</v>
      </c>
      <c r="E34" s="19">
        <v>10</v>
      </c>
      <c r="F34" s="115">
        <f t="shared" si="1"/>
        <v>10</v>
      </c>
      <c r="G34" s="66"/>
      <c r="H34" s="19"/>
      <c r="I34" s="20" t="s">
        <v>134</v>
      </c>
      <c r="J34" s="19" t="s">
        <v>231</v>
      </c>
    </row>
    <row r="35" spans="1:10">
      <c r="A35" s="5" t="s">
        <v>114</v>
      </c>
      <c r="B35" s="21">
        <v>107108</v>
      </c>
      <c r="C35" s="19" t="s">
        <v>35</v>
      </c>
      <c r="D35" s="19" t="s">
        <v>186</v>
      </c>
      <c r="E35" s="19">
        <v>30</v>
      </c>
      <c r="F35" s="115">
        <f t="shared" si="1"/>
        <v>30</v>
      </c>
      <c r="G35" s="116">
        <v>15</v>
      </c>
      <c r="H35" s="19" t="s">
        <v>214</v>
      </c>
      <c r="I35" s="20" t="s">
        <v>37</v>
      </c>
      <c r="J35" s="19" t="s">
        <v>232</v>
      </c>
    </row>
    <row r="36" spans="1:10">
      <c r="A36" s="5" t="s">
        <v>114</v>
      </c>
      <c r="B36" s="21">
        <v>109</v>
      </c>
      <c r="C36" s="19" t="s">
        <v>38</v>
      </c>
      <c r="D36" s="19" t="s">
        <v>39</v>
      </c>
      <c r="E36" s="19">
        <v>25</v>
      </c>
      <c r="F36" s="115">
        <f t="shared" si="1"/>
        <v>25</v>
      </c>
      <c r="G36" s="116">
        <v>50</v>
      </c>
      <c r="H36" s="19" t="s">
        <v>218</v>
      </c>
      <c r="I36" s="20" t="s">
        <v>50</v>
      </c>
      <c r="J36" s="19" t="s">
        <v>233</v>
      </c>
    </row>
    <row r="37" spans="1:10">
      <c r="A37" s="5" t="s">
        <v>114</v>
      </c>
      <c r="B37" s="21">
        <v>109</v>
      </c>
      <c r="C37" s="19" t="s">
        <v>234</v>
      </c>
      <c r="D37" s="19" t="s">
        <v>235</v>
      </c>
      <c r="E37" s="19">
        <v>10</v>
      </c>
      <c r="F37" s="115">
        <f t="shared" si="1"/>
        <v>10</v>
      </c>
      <c r="G37" s="66"/>
      <c r="H37" s="19"/>
      <c r="I37" s="20" t="s">
        <v>236</v>
      </c>
      <c r="J37" s="19" t="s">
        <v>237</v>
      </c>
    </row>
    <row r="38" spans="1:10">
      <c r="A38" s="5" t="s">
        <v>114</v>
      </c>
      <c r="B38" s="21">
        <v>109</v>
      </c>
      <c r="C38" s="19" t="s">
        <v>203</v>
      </c>
      <c r="D38" s="19" t="s">
        <v>238</v>
      </c>
      <c r="E38" s="19">
        <v>25</v>
      </c>
      <c r="F38" s="115">
        <f t="shared" si="1"/>
        <v>25</v>
      </c>
      <c r="G38" s="116">
        <v>50</v>
      </c>
      <c r="H38" s="19" t="s">
        <v>218</v>
      </c>
      <c r="I38" s="20" t="s">
        <v>239</v>
      </c>
      <c r="J38" s="19" t="s">
        <v>240</v>
      </c>
    </row>
    <row r="39" spans="1:10">
      <c r="A39" s="5" t="s">
        <v>114</v>
      </c>
      <c r="B39" s="21">
        <v>107</v>
      </c>
      <c r="C39" s="19" t="s">
        <v>46</v>
      </c>
      <c r="D39" s="19" t="s">
        <v>133</v>
      </c>
      <c r="E39" s="19">
        <v>30</v>
      </c>
      <c r="F39" s="115">
        <f t="shared" si="1"/>
        <v>30</v>
      </c>
      <c r="G39" s="116">
        <v>15</v>
      </c>
      <c r="H39" s="19" t="s">
        <v>214</v>
      </c>
      <c r="I39" s="20" t="s">
        <v>134</v>
      </c>
      <c r="J39" s="19" t="s">
        <v>241</v>
      </c>
    </row>
    <row r="40" spans="1:10">
      <c r="A40" s="5" t="s">
        <v>114</v>
      </c>
      <c r="B40" s="21">
        <v>109</v>
      </c>
      <c r="C40" s="19" t="s">
        <v>234</v>
      </c>
      <c r="D40" s="19" t="s">
        <v>235</v>
      </c>
      <c r="E40" s="19">
        <v>10</v>
      </c>
      <c r="F40" s="115">
        <f t="shared" si="1"/>
        <v>10</v>
      </c>
      <c r="G40" s="66"/>
      <c r="H40" s="19"/>
      <c r="I40" s="20" t="s">
        <v>236</v>
      </c>
      <c r="J40" s="19" t="s">
        <v>242</v>
      </c>
    </row>
    <row r="41" spans="1:10">
      <c r="A41" s="5" t="s">
        <v>114</v>
      </c>
      <c r="B41" s="21">
        <v>104</v>
      </c>
      <c r="C41" s="19" t="s">
        <v>35</v>
      </c>
      <c r="D41" s="19" t="s">
        <v>186</v>
      </c>
      <c r="E41" s="19">
        <v>10</v>
      </c>
      <c r="F41" s="115">
        <f t="shared" si="1"/>
        <v>10</v>
      </c>
      <c r="G41" s="66"/>
      <c r="H41" s="19"/>
      <c r="I41" s="20" t="s">
        <v>37</v>
      </c>
      <c r="J41" s="19" t="s">
        <v>243</v>
      </c>
    </row>
    <row r="42" spans="1:10">
      <c r="A42" s="5" t="s">
        <v>114</v>
      </c>
      <c r="B42" s="88">
        <v>207</v>
      </c>
      <c r="C42" s="19" t="s">
        <v>38</v>
      </c>
      <c r="D42" s="19" t="s">
        <v>39</v>
      </c>
      <c r="E42" s="19">
        <v>60</v>
      </c>
      <c r="F42" s="115">
        <f t="shared" si="1"/>
        <v>60</v>
      </c>
      <c r="G42" s="116">
        <v>60</v>
      </c>
      <c r="H42" s="82" t="s">
        <v>215</v>
      </c>
      <c r="I42" s="19" t="s">
        <v>216</v>
      </c>
      <c r="J42" s="19" t="s">
        <v>244</v>
      </c>
    </row>
    <row r="43" spans="1:10">
      <c r="A43" s="5" t="s">
        <v>114</v>
      </c>
      <c r="B43" s="88">
        <v>109</v>
      </c>
      <c r="C43" s="19" t="s">
        <v>38</v>
      </c>
      <c r="D43" s="19" t="s">
        <v>39</v>
      </c>
      <c r="E43" s="19">
        <v>25</v>
      </c>
      <c r="F43" s="115">
        <f t="shared" si="1"/>
        <v>25</v>
      </c>
      <c r="G43" s="116">
        <v>50</v>
      </c>
      <c r="H43" s="82" t="s">
        <v>210</v>
      </c>
      <c r="I43" s="19" t="s">
        <v>245</v>
      </c>
      <c r="J43" s="19" t="s">
        <v>246</v>
      </c>
    </row>
    <row r="44" spans="1:10">
      <c r="A44" s="5" t="s">
        <v>114</v>
      </c>
      <c r="B44" s="88">
        <v>204</v>
      </c>
      <c r="C44" s="19" t="s">
        <v>45</v>
      </c>
      <c r="D44" s="19" t="s">
        <v>125</v>
      </c>
      <c r="E44" s="19">
        <v>50</v>
      </c>
      <c r="F44" s="115">
        <f t="shared" si="1"/>
        <v>50</v>
      </c>
      <c r="G44" s="116">
        <v>25</v>
      </c>
      <c r="H44" s="82" t="s">
        <v>217</v>
      </c>
      <c r="I44" s="19" t="s">
        <v>126</v>
      </c>
      <c r="J44" s="19" t="s">
        <v>247</v>
      </c>
    </row>
    <row r="45" spans="1:10">
      <c r="A45" s="5" t="s">
        <v>114</v>
      </c>
      <c r="B45" s="74" t="s">
        <v>132</v>
      </c>
      <c r="C45" s="74" t="s">
        <v>48</v>
      </c>
      <c r="D45" s="74" t="s">
        <v>43</v>
      </c>
      <c r="E45" s="74">
        <v>1.5</v>
      </c>
      <c r="F45" s="74">
        <f>E45*6</f>
        <v>9</v>
      </c>
      <c r="G45" s="74"/>
      <c r="H45" s="74"/>
      <c r="I45" s="74" t="s">
        <v>44</v>
      </c>
      <c r="J45" s="74" t="s">
        <v>49</v>
      </c>
    </row>
    <row r="46" spans="1:10">
      <c r="A46" s="5" t="s">
        <v>114</v>
      </c>
      <c r="B46" s="74">
        <v>103</v>
      </c>
      <c r="C46" s="74" t="s">
        <v>16</v>
      </c>
      <c r="D46" s="74" t="s">
        <v>130</v>
      </c>
      <c r="E46" s="74">
        <v>8</v>
      </c>
      <c r="F46" s="74">
        <f t="shared" ref="F46:F55" si="2">E46*6</f>
        <v>48</v>
      </c>
      <c r="G46" s="74"/>
      <c r="H46" s="74"/>
      <c r="I46" s="74" t="s">
        <v>131</v>
      </c>
      <c r="J46" s="74" t="s">
        <v>49</v>
      </c>
    </row>
    <row r="47" spans="1:10">
      <c r="A47" s="5" t="s">
        <v>114</v>
      </c>
      <c r="B47" s="74" t="s">
        <v>47</v>
      </c>
      <c r="C47" s="74" t="s">
        <v>38</v>
      </c>
      <c r="D47" s="74" t="s">
        <v>39</v>
      </c>
      <c r="E47" s="74">
        <v>4.5</v>
      </c>
      <c r="F47" s="74">
        <f t="shared" si="2"/>
        <v>27</v>
      </c>
      <c r="G47" s="74"/>
      <c r="H47" s="74"/>
      <c r="I47" s="74" t="s">
        <v>50</v>
      </c>
      <c r="J47" s="74" t="s">
        <v>49</v>
      </c>
    </row>
    <row r="48" spans="1:10">
      <c r="A48" s="5" t="s">
        <v>114</v>
      </c>
      <c r="B48" s="74" t="s">
        <v>47</v>
      </c>
      <c r="C48" s="74" t="s">
        <v>45</v>
      </c>
      <c r="D48" s="74" t="s">
        <v>125</v>
      </c>
      <c r="E48" s="74">
        <v>4.5</v>
      </c>
      <c r="F48" s="74">
        <f t="shared" si="2"/>
        <v>27</v>
      </c>
      <c r="G48" s="74"/>
      <c r="H48" s="74"/>
      <c r="I48" s="74" t="s">
        <v>126</v>
      </c>
      <c r="J48" s="74" t="s">
        <v>49</v>
      </c>
    </row>
    <row r="49" spans="1:10">
      <c r="A49" s="5" t="s">
        <v>114</v>
      </c>
      <c r="B49" s="74" t="s">
        <v>47</v>
      </c>
      <c r="C49" s="74" t="s">
        <v>51</v>
      </c>
      <c r="D49" s="74"/>
      <c r="E49" s="74">
        <v>1.5</v>
      </c>
      <c r="F49" s="74">
        <f t="shared" si="2"/>
        <v>9</v>
      </c>
      <c r="G49" s="74"/>
      <c r="H49" s="74"/>
      <c r="I49" s="74"/>
      <c r="J49" s="74" t="s">
        <v>49</v>
      </c>
    </row>
    <row r="50" spans="1:10">
      <c r="A50" s="5" t="s">
        <v>114</v>
      </c>
      <c r="B50" s="74" t="s">
        <v>47</v>
      </c>
      <c r="C50" s="74" t="s">
        <v>46</v>
      </c>
      <c r="D50" s="74" t="s">
        <v>133</v>
      </c>
      <c r="E50" s="74">
        <v>1.5</v>
      </c>
      <c r="F50" s="74">
        <f t="shared" si="2"/>
        <v>9</v>
      </c>
      <c r="G50" s="74"/>
      <c r="H50" s="74"/>
      <c r="I50" s="74" t="s">
        <v>134</v>
      </c>
      <c r="J50" s="74" t="s">
        <v>49</v>
      </c>
    </row>
    <row r="51" spans="1:10">
      <c r="A51" s="5" t="s">
        <v>114</v>
      </c>
      <c r="B51" s="74" t="s">
        <v>47</v>
      </c>
      <c r="C51" s="74" t="s">
        <v>40</v>
      </c>
      <c r="D51" s="74" t="s">
        <v>41</v>
      </c>
      <c r="E51" s="74">
        <v>11</v>
      </c>
      <c r="F51" s="74">
        <f t="shared" si="2"/>
        <v>66</v>
      </c>
      <c r="G51" s="74"/>
      <c r="H51" s="74"/>
      <c r="I51" s="74" t="s">
        <v>42</v>
      </c>
      <c r="J51" s="74" t="s">
        <v>49</v>
      </c>
    </row>
    <row r="52" spans="1:10">
      <c r="A52" s="5" t="s">
        <v>114</v>
      </c>
      <c r="B52" s="74" t="s">
        <v>47</v>
      </c>
      <c r="C52" s="74" t="s">
        <v>35</v>
      </c>
      <c r="D52" s="74" t="s">
        <v>36</v>
      </c>
      <c r="E52" s="74">
        <v>10</v>
      </c>
      <c r="F52" s="74">
        <f t="shared" si="2"/>
        <v>60</v>
      </c>
      <c r="G52" s="74"/>
      <c r="H52" s="74"/>
      <c r="I52" s="74" t="s">
        <v>37</v>
      </c>
      <c r="J52" s="74" t="s">
        <v>49</v>
      </c>
    </row>
    <row r="53" spans="1:10">
      <c r="A53" s="5" t="s">
        <v>114</v>
      </c>
      <c r="B53" s="74" t="s">
        <v>135</v>
      </c>
      <c r="C53" s="74" t="s">
        <v>14</v>
      </c>
      <c r="D53" s="74" t="s">
        <v>34</v>
      </c>
      <c r="E53" s="74">
        <v>4.5</v>
      </c>
      <c r="F53" s="74">
        <f t="shared" si="2"/>
        <v>27</v>
      </c>
      <c r="G53" s="74"/>
      <c r="H53" s="74"/>
      <c r="I53" s="74" t="s">
        <v>52</v>
      </c>
      <c r="J53" s="74" t="s">
        <v>49</v>
      </c>
    </row>
    <row r="54" spans="1:10">
      <c r="A54" s="5" t="s">
        <v>114</v>
      </c>
      <c r="B54" s="74">
        <v>109</v>
      </c>
      <c r="C54" s="74" t="s">
        <v>15</v>
      </c>
      <c r="D54" s="74" t="s">
        <v>169</v>
      </c>
      <c r="E54" s="74">
        <v>3</v>
      </c>
      <c r="F54" s="74">
        <f t="shared" si="2"/>
        <v>18</v>
      </c>
      <c r="G54" s="74"/>
      <c r="H54" s="74"/>
      <c r="I54" s="74" t="s">
        <v>170</v>
      </c>
      <c r="J54" s="74" t="s">
        <v>49</v>
      </c>
    </row>
    <row r="55" spans="1:10">
      <c r="A55" s="5" t="s">
        <v>114</v>
      </c>
      <c r="B55" s="74" t="s">
        <v>47</v>
      </c>
      <c r="C55" s="74" t="s">
        <v>127</v>
      </c>
      <c r="D55" s="74" t="s">
        <v>128</v>
      </c>
      <c r="E55" s="74">
        <v>1.5</v>
      </c>
      <c r="F55" s="74">
        <f t="shared" si="2"/>
        <v>9</v>
      </c>
      <c r="G55" s="74"/>
      <c r="H55" s="74"/>
      <c r="I55" s="74" t="s">
        <v>129</v>
      </c>
      <c r="J55" s="74" t="s">
        <v>49</v>
      </c>
    </row>
    <row r="56" spans="1:10">
      <c r="A56" s="5"/>
      <c r="B56" s="13"/>
      <c r="C56" s="13"/>
      <c r="D56" s="13"/>
      <c r="E56" s="99"/>
      <c r="F56" s="100">
        <f>SUM(F33:F55)</f>
        <v>624</v>
      </c>
      <c r="G56" s="67">
        <f>SUM(G33:G55)</f>
        <v>280</v>
      </c>
      <c r="H56" s="13"/>
      <c r="I56" s="13"/>
      <c r="J56" s="13"/>
    </row>
    <row r="57" spans="1:10">
      <c r="A57" s="5"/>
      <c r="B57" s="13"/>
      <c r="C57" s="13"/>
      <c r="D57" s="13"/>
      <c r="E57" s="99"/>
      <c r="F57" s="99"/>
      <c r="G57" s="13"/>
      <c r="H57" s="13"/>
      <c r="I57" s="13"/>
      <c r="J57" s="13"/>
    </row>
    <row r="58" spans="1:10">
      <c r="A58" s="22" t="s">
        <v>136</v>
      </c>
      <c r="B58" s="22" t="s">
        <v>137</v>
      </c>
      <c r="C58" s="22" t="s">
        <v>138</v>
      </c>
      <c r="D58" s="22" t="s">
        <v>139</v>
      </c>
      <c r="E58" s="23" t="s">
        <v>140</v>
      </c>
      <c r="F58" s="23" t="s">
        <v>141</v>
      </c>
      <c r="G58" s="22" t="s">
        <v>142</v>
      </c>
      <c r="H58" s="22" t="s">
        <v>143</v>
      </c>
      <c r="I58" s="22" t="s">
        <v>144</v>
      </c>
      <c r="J58" s="22" t="s">
        <v>145</v>
      </c>
    </row>
    <row r="59" spans="1:10">
      <c r="A59" s="24"/>
      <c r="B59" s="14"/>
      <c r="C59" s="14"/>
      <c r="D59" s="25"/>
      <c r="E59" s="26"/>
      <c r="F59" s="26"/>
      <c r="G59" s="26"/>
      <c r="H59" s="14"/>
      <c r="I59" s="27"/>
      <c r="J59" s="14"/>
    </row>
    <row r="60" spans="1:10">
      <c r="A60" s="24"/>
      <c r="B60" s="14"/>
      <c r="C60" s="14"/>
      <c r="D60" s="14"/>
      <c r="E60" s="26"/>
      <c r="F60" s="29">
        <f>SUM(F59:F59)</f>
        <v>0</v>
      </c>
      <c r="G60" s="29">
        <f>SUM(G59:G59)</f>
        <v>0</v>
      </c>
      <c r="H60" s="14"/>
      <c r="I60" s="27"/>
      <c r="J60" s="14"/>
    </row>
    <row r="61" spans="1:10">
      <c r="A61" s="24"/>
      <c r="B61" s="14"/>
      <c r="C61"/>
      <c r="D61" s="14"/>
      <c r="E61" s="28"/>
      <c r="F61" s="26"/>
      <c r="G61" s="26"/>
      <c r="H61" s="14"/>
      <c r="I61"/>
      <c r="J61" s="14"/>
    </row>
    <row r="62" spans="1:10">
      <c r="A62" s="15"/>
      <c r="B62" s="16"/>
      <c r="C62" s="16"/>
      <c r="D62" s="17"/>
      <c r="E62" s="28"/>
      <c r="F62" s="29"/>
      <c r="G62" s="29"/>
      <c r="H62"/>
      <c r="I62" s="16"/>
      <c r="J62"/>
    </row>
    <row r="63" spans="1:10">
      <c r="A63" s="5"/>
      <c r="B63" s="6"/>
      <c r="C63" s="6"/>
      <c r="E63" s="10"/>
      <c r="F63" s="12"/>
      <c r="G63" s="12"/>
      <c r="H63" s="1"/>
      <c r="J63" s="1"/>
    </row>
    <row r="64" spans="1:10">
      <c r="A64" s="22" t="s">
        <v>136</v>
      </c>
      <c r="B64" s="22" t="s">
        <v>137</v>
      </c>
      <c r="C64" s="22" t="s">
        <v>138</v>
      </c>
      <c r="D64" s="22" t="s">
        <v>139</v>
      </c>
      <c r="E64" s="23" t="s">
        <v>140</v>
      </c>
      <c r="F64" s="23" t="s">
        <v>141</v>
      </c>
      <c r="G64" s="22" t="s">
        <v>142</v>
      </c>
      <c r="H64" s="22" t="s">
        <v>143</v>
      </c>
      <c r="I64" s="22" t="s">
        <v>144</v>
      </c>
      <c r="J64" s="22" t="s">
        <v>145</v>
      </c>
    </row>
    <row r="65" spans="1:11">
      <c r="A65" s="15" t="s">
        <v>53</v>
      </c>
      <c r="B65" s="14" t="s">
        <v>146</v>
      </c>
      <c r="C65" s="14" t="s">
        <v>147</v>
      </c>
      <c r="D65" s="30" t="s">
        <v>148</v>
      </c>
      <c r="E65" s="101">
        <v>19</v>
      </c>
      <c r="F65" s="101">
        <f>E65*6</f>
        <v>114</v>
      </c>
      <c r="G65" s="14">
        <v>0</v>
      </c>
      <c r="H65" s="14"/>
      <c r="I65" s="27" t="s">
        <v>149</v>
      </c>
      <c r="J65" s="14"/>
    </row>
    <row r="66" spans="1:11">
      <c r="A66" s="15" t="s">
        <v>53</v>
      </c>
      <c r="B66" s="14" t="s">
        <v>150</v>
      </c>
      <c r="C66" s="14" t="s">
        <v>151</v>
      </c>
      <c r="D66" s="14" t="s">
        <v>152</v>
      </c>
      <c r="E66" s="101">
        <v>19</v>
      </c>
      <c r="F66" s="101">
        <v>228</v>
      </c>
      <c r="G66" s="14">
        <v>0</v>
      </c>
      <c r="H66" s="14"/>
      <c r="I66" s="27" t="s">
        <v>153</v>
      </c>
      <c r="J66" s="14" t="s">
        <v>154</v>
      </c>
    </row>
    <row r="67" spans="1:11">
      <c r="A67" s="15" t="s">
        <v>53</v>
      </c>
      <c r="B67" s="14" t="s">
        <v>155</v>
      </c>
      <c r="C67" s="14" t="s">
        <v>156</v>
      </c>
      <c r="D67" s="14" t="s">
        <v>157</v>
      </c>
      <c r="E67" s="101">
        <v>19</v>
      </c>
      <c r="F67" s="101">
        <v>228</v>
      </c>
      <c r="G67" s="14">
        <v>0</v>
      </c>
      <c r="H67" s="14"/>
      <c r="I67" s="27" t="s">
        <v>158</v>
      </c>
      <c r="J67" s="14" t="s">
        <v>159</v>
      </c>
    </row>
    <row r="68" spans="1:11">
      <c r="A68" s="15" t="s">
        <v>53</v>
      </c>
      <c r="B68" s="14" t="s">
        <v>160</v>
      </c>
      <c r="C68" s="14" t="s">
        <v>161</v>
      </c>
      <c r="D68" t="s">
        <v>162</v>
      </c>
      <c r="E68" s="101">
        <v>20</v>
      </c>
      <c r="F68" s="92">
        <v>240</v>
      </c>
      <c r="G68">
        <v>0</v>
      </c>
      <c r="H68"/>
      <c r="I68" s="27" t="s">
        <v>163</v>
      </c>
      <c r="J68"/>
    </row>
    <row r="69" spans="1:11">
      <c r="A69" s="15"/>
      <c r="B69" s="15"/>
      <c r="C69" s="16"/>
      <c r="D69" s="17"/>
      <c r="E69" s="28"/>
      <c r="F69" s="31">
        <f>SUM(F64:F68)</f>
        <v>810</v>
      </c>
      <c r="G69" s="31">
        <f>SUM(G64:G68)</f>
        <v>0</v>
      </c>
      <c r="H69"/>
      <c r="I69" s="27"/>
      <c r="J69"/>
    </row>
    <row r="70" spans="1:11">
      <c r="A70" s="15"/>
      <c r="B70" s="15"/>
      <c r="C70" s="16"/>
      <c r="D70" s="17"/>
      <c r="E70" s="28"/>
      <c r="F70" s="31"/>
      <c r="G70" s="31"/>
      <c r="H70"/>
      <c r="I70" s="27"/>
      <c r="J70"/>
    </row>
    <row r="71" spans="1:11">
      <c r="A71" s="22" t="s">
        <v>136</v>
      </c>
      <c r="B71" s="22" t="s">
        <v>137</v>
      </c>
      <c r="C71" s="22" t="s">
        <v>138</v>
      </c>
      <c r="D71" s="22" t="s">
        <v>139</v>
      </c>
      <c r="E71" s="23" t="s">
        <v>140</v>
      </c>
      <c r="F71" s="23" t="s">
        <v>141</v>
      </c>
      <c r="G71" s="22" t="s">
        <v>142</v>
      </c>
      <c r="H71" s="22" t="s">
        <v>143</v>
      </c>
      <c r="I71" s="22" t="s">
        <v>144</v>
      </c>
      <c r="J71" s="22" t="s">
        <v>145</v>
      </c>
    </row>
    <row r="72" spans="1:11">
      <c r="A72" s="55" t="s">
        <v>113</v>
      </c>
      <c r="B72" s="56" t="s">
        <v>54</v>
      </c>
      <c r="C72" s="56" t="s">
        <v>175</v>
      </c>
      <c r="D72" s="57" t="s">
        <v>55</v>
      </c>
      <c r="E72" s="102">
        <v>9</v>
      </c>
      <c r="F72" s="102">
        <f>E72*12</f>
        <v>108</v>
      </c>
      <c r="G72" s="55"/>
      <c r="H72" s="55"/>
      <c r="I72" s="58" t="s">
        <v>56</v>
      </c>
      <c r="J72" s="56" t="s">
        <v>57</v>
      </c>
      <c r="K72" s="8"/>
    </row>
    <row r="73" spans="1:11">
      <c r="A73" s="84" t="s">
        <v>113</v>
      </c>
      <c r="B73" s="84" t="s">
        <v>54</v>
      </c>
      <c r="C73" s="85" t="s">
        <v>59</v>
      </c>
      <c r="D73" s="86" t="s">
        <v>60</v>
      </c>
      <c r="E73" s="103">
        <v>9</v>
      </c>
      <c r="F73" s="103">
        <f>E73*12</f>
        <v>108</v>
      </c>
      <c r="G73" s="82"/>
      <c r="H73" s="82"/>
      <c r="I73" s="87" t="s">
        <v>176</v>
      </c>
      <c r="J73" s="86" t="s">
        <v>177</v>
      </c>
      <c r="K73" s="8"/>
    </row>
    <row r="74" spans="1:11">
      <c r="A74" s="59" t="s">
        <v>113</v>
      </c>
      <c r="B74" s="60" t="s">
        <v>58</v>
      </c>
      <c r="C74" s="60" t="s">
        <v>59</v>
      </c>
      <c r="D74" s="61" t="s">
        <v>60</v>
      </c>
      <c r="E74" s="104">
        <v>12</v>
      </c>
      <c r="F74" s="105">
        <f t="shared" ref="F74:F75" si="3">E74*6</f>
        <v>72</v>
      </c>
      <c r="G74" s="60"/>
      <c r="H74" s="60"/>
      <c r="I74" s="62" t="s">
        <v>61</v>
      </c>
      <c r="J74" s="60" t="s">
        <v>62</v>
      </c>
      <c r="K74" s="8"/>
    </row>
    <row r="75" spans="1:11">
      <c r="A75" s="33" t="s">
        <v>113</v>
      </c>
      <c r="B75" s="63" t="s">
        <v>63</v>
      </c>
      <c r="C75" s="63" t="s">
        <v>64</v>
      </c>
      <c r="D75" s="64" t="s">
        <v>65</v>
      </c>
      <c r="E75" s="106">
        <v>38</v>
      </c>
      <c r="F75" s="106">
        <f t="shared" si="3"/>
        <v>228</v>
      </c>
      <c r="G75" s="33"/>
      <c r="H75" s="33"/>
      <c r="I75" s="65" t="s">
        <v>66</v>
      </c>
      <c r="J75" s="63" t="s">
        <v>67</v>
      </c>
      <c r="K75" s="8"/>
    </row>
    <row r="76" spans="1:11">
      <c r="A76" s="33" t="s">
        <v>113</v>
      </c>
      <c r="B76" s="63" t="s">
        <v>68</v>
      </c>
      <c r="C76" s="63" t="s">
        <v>69</v>
      </c>
      <c r="D76" s="64" t="s">
        <v>70</v>
      </c>
      <c r="E76" s="106">
        <v>38</v>
      </c>
      <c r="F76" s="106">
        <f>E76*6</f>
        <v>228</v>
      </c>
      <c r="G76" s="33"/>
      <c r="H76" s="33"/>
      <c r="I76" s="65" t="s">
        <v>178</v>
      </c>
      <c r="J76" s="63" t="s">
        <v>71</v>
      </c>
      <c r="K76" s="8"/>
    </row>
    <row r="77" spans="1:11">
      <c r="A77" s="33" t="s">
        <v>113</v>
      </c>
      <c r="B77" s="63" t="s">
        <v>72</v>
      </c>
      <c r="C77" s="63" t="s">
        <v>179</v>
      </c>
      <c r="D77" s="64" t="s">
        <v>73</v>
      </c>
      <c r="E77" s="106">
        <v>9</v>
      </c>
      <c r="F77" s="106">
        <f>E77*12</f>
        <v>108</v>
      </c>
      <c r="G77" s="33"/>
      <c r="H77" s="33"/>
      <c r="I77" s="65" t="s">
        <v>74</v>
      </c>
      <c r="J77" s="63" t="s">
        <v>75</v>
      </c>
      <c r="K77" s="8"/>
    </row>
    <row r="78" spans="1:11">
      <c r="A78" s="33" t="s">
        <v>113</v>
      </c>
      <c r="B78" s="63" t="s">
        <v>72</v>
      </c>
      <c r="C78" s="63" t="s">
        <v>69</v>
      </c>
      <c r="D78" s="64" t="s">
        <v>70</v>
      </c>
      <c r="E78" s="106">
        <v>13</v>
      </c>
      <c r="F78" s="106">
        <f t="shared" ref="F78:F81" si="4">E78*12</f>
        <v>156</v>
      </c>
      <c r="G78" s="33"/>
      <c r="H78" s="33"/>
      <c r="I78" s="65" t="s">
        <v>76</v>
      </c>
      <c r="J78" s="63" t="s">
        <v>71</v>
      </c>
      <c r="K78" s="8"/>
    </row>
    <row r="79" spans="1:11">
      <c r="A79" s="33" t="s">
        <v>113</v>
      </c>
      <c r="B79" s="63" t="s">
        <v>72</v>
      </c>
      <c r="C79" s="63" t="s">
        <v>64</v>
      </c>
      <c r="D79" s="64" t="s">
        <v>65</v>
      </c>
      <c r="E79" s="106">
        <v>15</v>
      </c>
      <c r="F79" s="106">
        <f t="shared" si="4"/>
        <v>180</v>
      </c>
      <c r="G79" s="33"/>
      <c r="H79" s="33"/>
      <c r="I79" s="65" t="s">
        <v>77</v>
      </c>
      <c r="J79" s="63" t="s">
        <v>78</v>
      </c>
      <c r="K79" s="8"/>
    </row>
    <row r="80" spans="1:11">
      <c r="A80" s="33" t="s">
        <v>113</v>
      </c>
      <c r="B80" s="63" t="s">
        <v>72</v>
      </c>
      <c r="C80" s="63" t="s">
        <v>180</v>
      </c>
      <c r="D80" s="64" t="s">
        <v>79</v>
      </c>
      <c r="E80" s="106">
        <v>2</v>
      </c>
      <c r="F80" s="106">
        <f t="shared" si="4"/>
        <v>24</v>
      </c>
      <c r="G80" s="33"/>
      <c r="H80" s="33"/>
      <c r="I80" s="65" t="s">
        <v>80</v>
      </c>
      <c r="J80" s="63" t="s">
        <v>81</v>
      </c>
      <c r="K80" s="8"/>
    </row>
    <row r="81" spans="1:11">
      <c r="A81" s="33" t="s">
        <v>113</v>
      </c>
      <c r="B81" s="63" t="s">
        <v>82</v>
      </c>
      <c r="C81" s="63" t="s">
        <v>181</v>
      </c>
      <c r="D81" s="64" t="s">
        <v>83</v>
      </c>
      <c r="E81" s="106">
        <v>18</v>
      </c>
      <c r="F81" s="106">
        <f t="shared" si="4"/>
        <v>216</v>
      </c>
      <c r="G81" s="33"/>
      <c r="H81" s="33"/>
      <c r="I81" s="65" t="s">
        <v>84</v>
      </c>
      <c r="J81" s="63" t="s">
        <v>85</v>
      </c>
      <c r="K81" s="8"/>
    </row>
    <row r="82" spans="1:11" ht="15">
      <c r="A82" s="36" t="s">
        <v>164</v>
      </c>
      <c r="B82" s="37" t="s">
        <v>165</v>
      </c>
      <c r="C82" s="37" t="s">
        <v>156</v>
      </c>
      <c r="D82" s="38"/>
      <c r="E82" s="39">
        <v>22</v>
      </c>
      <c r="F82" s="39">
        <f>E82*6</f>
        <v>132</v>
      </c>
      <c r="G82" s="39">
        <v>0</v>
      </c>
      <c r="H82" s="32"/>
      <c r="I82" s="35" t="s">
        <v>166</v>
      </c>
      <c r="J82" s="37"/>
      <c r="K82" s="8"/>
    </row>
    <row r="83" spans="1:11" ht="15">
      <c r="A83" s="40"/>
      <c r="B83" s="41"/>
      <c r="C83" s="41"/>
      <c r="D83" s="42"/>
      <c r="E83" s="43"/>
      <c r="F83" s="44">
        <f>SUM(F72:F82)</f>
        <v>1560</v>
      </c>
      <c r="G83" s="44">
        <f>SUM(G72:G82)</f>
        <v>0</v>
      </c>
      <c r="H83" s="40"/>
      <c r="I83" s="45"/>
      <c r="J83" s="41"/>
      <c r="K83" s="8"/>
    </row>
    <row r="84" spans="1:11" ht="15">
      <c r="A84" s="40"/>
      <c r="B84" s="41"/>
      <c r="C84" s="41"/>
      <c r="D84" s="42"/>
      <c r="E84" s="43"/>
      <c r="F84" s="44"/>
      <c r="G84" s="44"/>
      <c r="H84" s="46"/>
      <c r="I84" s="45"/>
      <c r="J84" s="41"/>
      <c r="K84" s="8"/>
    </row>
    <row r="85" spans="1:11">
      <c r="A85" s="22" t="s">
        <v>136</v>
      </c>
      <c r="B85" s="22" t="s">
        <v>137</v>
      </c>
      <c r="C85" s="22" t="s">
        <v>138</v>
      </c>
      <c r="D85" s="22" t="s">
        <v>139</v>
      </c>
      <c r="E85" s="23" t="s">
        <v>140</v>
      </c>
      <c r="F85" s="23" t="s">
        <v>141</v>
      </c>
      <c r="G85" s="22" t="s">
        <v>142</v>
      </c>
      <c r="H85" s="22" t="s">
        <v>143</v>
      </c>
      <c r="I85" s="22" t="s">
        <v>144</v>
      </c>
      <c r="J85" s="22" t="s">
        <v>145</v>
      </c>
      <c r="K85" s="8"/>
    </row>
    <row r="86" spans="1:11" ht="15">
      <c r="A86" s="34" t="s">
        <v>86</v>
      </c>
      <c r="B86" s="34" t="s">
        <v>87</v>
      </c>
      <c r="C86" s="34" t="s">
        <v>88</v>
      </c>
      <c r="D86" s="38" t="s">
        <v>89</v>
      </c>
      <c r="E86" s="107">
        <v>5</v>
      </c>
      <c r="F86" s="107">
        <v>30</v>
      </c>
      <c r="G86" s="34">
        <v>500</v>
      </c>
      <c r="H86" s="34" t="s">
        <v>87</v>
      </c>
      <c r="I86" s="34" t="s">
        <v>87</v>
      </c>
      <c r="J86" s="34"/>
      <c r="K86" s="8"/>
    </row>
    <row r="87" spans="1:11" ht="15">
      <c r="A87" s="34" t="s">
        <v>86</v>
      </c>
      <c r="B87" s="34" t="s">
        <v>87</v>
      </c>
      <c r="C87" s="34" t="s">
        <v>90</v>
      </c>
      <c r="D87" s="38" t="s">
        <v>91</v>
      </c>
      <c r="E87" s="107">
        <v>5</v>
      </c>
      <c r="F87" s="107">
        <v>30</v>
      </c>
      <c r="G87" s="34">
        <v>0</v>
      </c>
      <c r="H87" s="34" t="s">
        <v>87</v>
      </c>
      <c r="I87" s="34" t="s">
        <v>87</v>
      </c>
      <c r="J87" s="34"/>
      <c r="K87" s="8"/>
    </row>
    <row r="88" spans="1:11" ht="15">
      <c r="A88" s="34" t="s">
        <v>86</v>
      </c>
      <c r="B88" s="34" t="s">
        <v>87</v>
      </c>
      <c r="C88" s="34" t="s">
        <v>92</v>
      </c>
      <c r="D88" s="38" t="s">
        <v>93</v>
      </c>
      <c r="E88" s="107">
        <v>2</v>
      </c>
      <c r="F88" s="107">
        <v>12</v>
      </c>
      <c r="G88" s="34">
        <v>500</v>
      </c>
      <c r="H88" s="34" t="s">
        <v>87</v>
      </c>
      <c r="I88" s="34" t="s">
        <v>87</v>
      </c>
      <c r="J88" s="34"/>
      <c r="K88" s="8"/>
    </row>
    <row r="89" spans="1:11" ht="15">
      <c r="A89" s="34" t="s">
        <v>86</v>
      </c>
      <c r="B89" s="34" t="s">
        <v>87</v>
      </c>
      <c r="C89" s="34" t="s">
        <v>94</v>
      </c>
      <c r="D89" s="38" t="s">
        <v>95</v>
      </c>
      <c r="E89" s="107">
        <v>3</v>
      </c>
      <c r="F89" s="107">
        <v>18</v>
      </c>
      <c r="G89" s="34">
        <v>0</v>
      </c>
      <c r="H89" s="34" t="s">
        <v>87</v>
      </c>
      <c r="I89" s="34" t="s">
        <v>87</v>
      </c>
      <c r="J89" s="34" t="s">
        <v>96</v>
      </c>
      <c r="K89" s="8"/>
    </row>
    <row r="90" spans="1:11" ht="15">
      <c r="A90" s="34" t="s">
        <v>86</v>
      </c>
      <c r="B90" s="34" t="s">
        <v>87</v>
      </c>
      <c r="C90" s="34" t="s">
        <v>97</v>
      </c>
      <c r="D90" s="38" t="s">
        <v>98</v>
      </c>
      <c r="E90" s="107">
        <v>3</v>
      </c>
      <c r="F90" s="107">
        <v>18</v>
      </c>
      <c r="G90" s="34">
        <v>3000</v>
      </c>
      <c r="H90" s="34" t="s">
        <v>87</v>
      </c>
      <c r="I90" s="34" t="s">
        <v>87</v>
      </c>
      <c r="J90" s="34"/>
      <c r="K90" s="8"/>
    </row>
    <row r="91" spans="1:11" ht="15">
      <c r="A91" s="34" t="s">
        <v>86</v>
      </c>
      <c r="B91" s="34" t="s">
        <v>87</v>
      </c>
      <c r="C91" s="34" t="s">
        <v>99</v>
      </c>
      <c r="D91" s="38" t="s">
        <v>100</v>
      </c>
      <c r="E91" s="107">
        <v>3</v>
      </c>
      <c r="F91" s="107">
        <v>18</v>
      </c>
      <c r="G91" s="34">
        <v>0</v>
      </c>
      <c r="H91" s="34" t="s">
        <v>87</v>
      </c>
      <c r="I91" s="34" t="s">
        <v>87</v>
      </c>
      <c r="J91" s="34"/>
      <c r="K91" s="8"/>
    </row>
    <row r="92" spans="1:11" ht="15">
      <c r="A92" s="34" t="s">
        <v>86</v>
      </c>
      <c r="B92" s="34" t="s">
        <v>87</v>
      </c>
      <c r="C92" s="34" t="s">
        <v>101</v>
      </c>
      <c r="D92" s="38" t="s">
        <v>102</v>
      </c>
      <c r="E92" s="107">
        <v>1</v>
      </c>
      <c r="F92" s="107">
        <v>6</v>
      </c>
      <c r="G92" s="34">
        <v>0</v>
      </c>
      <c r="H92" s="34" t="s">
        <v>87</v>
      </c>
      <c r="I92" s="34" t="s">
        <v>87</v>
      </c>
      <c r="J92" s="34"/>
      <c r="K92" s="8"/>
    </row>
    <row r="93" spans="1:11" ht="15">
      <c r="A93" s="34" t="s">
        <v>86</v>
      </c>
      <c r="B93" s="34" t="s">
        <v>87</v>
      </c>
      <c r="C93" s="34" t="s">
        <v>103</v>
      </c>
      <c r="D93" s="38" t="s">
        <v>104</v>
      </c>
      <c r="E93" s="107">
        <v>1</v>
      </c>
      <c r="F93" s="107">
        <v>6</v>
      </c>
      <c r="G93" s="34">
        <v>0</v>
      </c>
      <c r="H93" s="34" t="s">
        <v>87</v>
      </c>
      <c r="I93" s="34" t="s">
        <v>87</v>
      </c>
      <c r="J93" s="34"/>
      <c r="K93" s="8"/>
    </row>
    <row r="94" spans="1:11" ht="15">
      <c r="A94" s="34" t="s">
        <v>86</v>
      </c>
      <c r="B94" s="34" t="s">
        <v>87</v>
      </c>
      <c r="C94" s="34" t="s">
        <v>105</v>
      </c>
      <c r="D94" s="38" t="s">
        <v>106</v>
      </c>
      <c r="E94" s="107">
        <v>1</v>
      </c>
      <c r="F94" s="107">
        <v>6</v>
      </c>
      <c r="G94" s="34">
        <v>0</v>
      </c>
      <c r="H94" s="34" t="s">
        <v>87</v>
      </c>
      <c r="I94" s="34" t="s">
        <v>87</v>
      </c>
      <c r="J94" s="34"/>
      <c r="K94" s="8"/>
    </row>
    <row r="95" spans="1:11">
      <c r="A95" s="46"/>
      <c r="B95"/>
      <c r="C95"/>
      <c r="D95"/>
      <c r="E95" s="108"/>
      <c r="F95" s="109">
        <f>SUM(F86:F94)</f>
        <v>144</v>
      </c>
      <c r="G95" s="47">
        <f>SUM(G86:G94)</f>
        <v>4000</v>
      </c>
      <c r="H95"/>
      <c r="I95"/>
      <c r="J95"/>
      <c r="K95" s="8"/>
    </row>
    <row r="96" spans="1:11">
      <c r="A96" s="46"/>
      <c r="B96"/>
      <c r="C96"/>
      <c r="D96"/>
      <c r="E96" s="92"/>
      <c r="F96" s="110"/>
      <c r="G96"/>
      <c r="H96"/>
      <c r="I96"/>
      <c r="J96"/>
      <c r="K96" s="8"/>
    </row>
    <row r="97" spans="1:11" ht="15">
      <c r="A97" s="46"/>
      <c r="B97" s="46"/>
      <c r="C97" s="46"/>
      <c r="D97" s="42"/>
      <c r="E97" s="48"/>
      <c r="F97" s="44"/>
      <c r="G97" s="44"/>
      <c r="H97" s="46"/>
      <c r="I97" s="46"/>
      <c r="J97" s="46"/>
      <c r="K97" s="8"/>
    </row>
    <row r="98" spans="1:11">
      <c r="A98" s="22" t="s">
        <v>136</v>
      </c>
      <c r="B98" s="22" t="s">
        <v>137</v>
      </c>
      <c r="C98" s="22" t="s">
        <v>138</v>
      </c>
      <c r="D98" s="22" t="s">
        <v>139</v>
      </c>
      <c r="E98" s="23" t="s">
        <v>140</v>
      </c>
      <c r="F98" s="23" t="s">
        <v>141</v>
      </c>
      <c r="G98" s="22" t="s">
        <v>142</v>
      </c>
      <c r="H98" s="22" t="s">
        <v>143</v>
      </c>
      <c r="I98" s="22" t="s">
        <v>144</v>
      </c>
      <c r="J98" s="22" t="s">
        <v>145</v>
      </c>
      <c r="K98" s="8"/>
    </row>
    <row r="99" spans="1:11">
      <c r="A99" s="34" t="s">
        <v>112</v>
      </c>
      <c r="B99" s="34" t="s">
        <v>109</v>
      </c>
      <c r="C99" s="34" t="s">
        <v>107</v>
      </c>
      <c r="D99" s="34" t="s">
        <v>108</v>
      </c>
      <c r="E99" s="107">
        <v>22</v>
      </c>
      <c r="F99" s="107">
        <f>E99*6</f>
        <v>132</v>
      </c>
      <c r="G99" s="34"/>
      <c r="H99" s="34"/>
      <c r="I99" s="34" t="s">
        <v>110</v>
      </c>
      <c r="J99" s="49" t="s">
        <v>111</v>
      </c>
      <c r="K99" s="46"/>
    </row>
    <row r="100" spans="1:11">
      <c r="A100" s="34" t="s">
        <v>112</v>
      </c>
      <c r="B100" s="34" t="s">
        <v>167</v>
      </c>
      <c r="C100" s="34" t="s">
        <v>107</v>
      </c>
      <c r="D100" s="34" t="s">
        <v>168</v>
      </c>
      <c r="E100" s="107">
        <v>3</v>
      </c>
      <c r="F100" s="107">
        <f>E100*6</f>
        <v>18</v>
      </c>
      <c r="G100" s="34"/>
      <c r="H100" s="34"/>
      <c r="I100" s="34" t="s">
        <v>184</v>
      </c>
      <c r="J100" s="34" t="s">
        <v>202</v>
      </c>
      <c r="K100" s="46"/>
    </row>
    <row r="101" spans="1:11" ht="15">
      <c r="A101" s="34" t="s">
        <v>112</v>
      </c>
      <c r="B101" s="34" t="s">
        <v>171</v>
      </c>
      <c r="C101" s="34" t="s">
        <v>172</v>
      </c>
      <c r="D101" s="38" t="s">
        <v>173</v>
      </c>
      <c r="E101" s="107">
        <v>25</v>
      </c>
      <c r="F101" s="107">
        <f>E101*6</f>
        <v>150</v>
      </c>
      <c r="G101" s="34"/>
      <c r="H101" s="34"/>
      <c r="I101" s="34" t="s">
        <v>174</v>
      </c>
      <c r="J101" s="34" t="s">
        <v>67</v>
      </c>
      <c r="K101" s="46"/>
    </row>
    <row r="102" spans="1:11" ht="15">
      <c r="A102" s="34"/>
      <c r="B102" s="34"/>
      <c r="C102" s="34"/>
      <c r="D102" s="38"/>
      <c r="E102" s="107"/>
      <c r="F102" s="109">
        <f>SUM(F99:F101)</f>
        <v>300</v>
      </c>
      <c r="G102" s="47">
        <f>SUM(G99:G101)</f>
        <v>0</v>
      </c>
      <c r="H102" s="34"/>
      <c r="I102" s="34"/>
      <c r="J102" s="34"/>
    </row>
    <row r="103" spans="1:11" ht="15">
      <c r="A103" s="78"/>
      <c r="B103" s="78"/>
      <c r="C103" s="78"/>
      <c r="D103" s="79"/>
      <c r="E103" s="111"/>
      <c r="F103" s="112"/>
      <c r="G103" s="80"/>
      <c r="H103" s="78"/>
      <c r="I103" s="78"/>
      <c r="J103" s="78"/>
    </row>
    <row r="105" spans="1:11">
      <c r="A105" s="22" t="s">
        <v>136</v>
      </c>
      <c r="B105" s="22" t="s">
        <v>137</v>
      </c>
      <c r="C105" s="22" t="s">
        <v>138</v>
      </c>
      <c r="D105" s="22" t="s">
        <v>139</v>
      </c>
      <c r="E105" s="23" t="s">
        <v>140</v>
      </c>
      <c r="F105" s="23" t="s">
        <v>141</v>
      </c>
      <c r="G105" s="22" t="s">
        <v>142</v>
      </c>
      <c r="H105" s="22" t="s">
        <v>143</v>
      </c>
      <c r="I105" s="22" t="s">
        <v>144</v>
      </c>
      <c r="J105" s="22" t="s">
        <v>145</v>
      </c>
    </row>
    <row r="106" spans="1:11">
      <c r="A106" s="7" t="s">
        <v>187</v>
      </c>
      <c r="B106" s="7" t="s">
        <v>188</v>
      </c>
      <c r="C106" s="7" t="s">
        <v>189</v>
      </c>
      <c r="E106" s="75">
        <v>19</v>
      </c>
      <c r="F106" s="75">
        <f>E106*12</f>
        <v>228</v>
      </c>
      <c r="J106" s="3" t="s">
        <v>190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2025-09-02T07:05:45Z</dcterms:modified>
</cp:coreProperties>
</file>