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7435\Desktop\场地设备费\"/>
    </mc:Choice>
  </mc:AlternateContent>
  <xr:revisionPtr revIDLastSave="0" documentId="13_ncr:1_{3B62490F-F042-4800-B038-14496B543525}" xr6:coauthVersionLast="47" xr6:coauthVersionMax="47" xr10:uidLastSave="{00000000-0000-0000-0000-000000000000}"/>
  <bookViews>
    <workbookView xWindow="-108" yWindow="-108" windowWidth="23256" windowHeight="12456" xr2:uid="{B7D4C9E3-0B07-467E-96D9-93BA6ABD43A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97" i="1" l="1"/>
  <c r="F96" i="1"/>
  <c r="F95" i="1"/>
  <c r="G28" i="1"/>
  <c r="F27" i="1"/>
  <c r="F26" i="1"/>
  <c r="F25" i="1"/>
  <c r="F24" i="1"/>
  <c r="E23" i="1"/>
  <c r="F23" i="1" s="1"/>
  <c r="F22" i="1"/>
  <c r="F21" i="1"/>
  <c r="F20" i="1"/>
  <c r="F19" i="1"/>
  <c r="F28" i="1" s="1"/>
  <c r="G51" i="1" l="1"/>
  <c r="F50" i="1"/>
  <c r="F49" i="1"/>
  <c r="F48" i="1"/>
  <c r="F47" i="1"/>
  <c r="F46" i="1"/>
  <c r="F45" i="1"/>
  <c r="F44" i="1"/>
  <c r="F43" i="1"/>
  <c r="F42" i="1"/>
  <c r="F41" i="1"/>
  <c r="F40" i="1"/>
  <c r="F39" i="1"/>
  <c r="F37" i="1"/>
  <c r="F36" i="1"/>
  <c r="F35" i="1"/>
  <c r="F34" i="1"/>
  <c r="F33" i="1"/>
  <c r="F32" i="1"/>
  <c r="F51" i="1" s="1"/>
  <c r="F12" i="1" l="1"/>
  <c r="F13" i="1"/>
  <c r="G11" i="1"/>
  <c r="G15" i="1" s="1"/>
  <c r="F78" i="1"/>
  <c r="F3" i="1" l="1"/>
  <c r="F15" i="1" s="1"/>
  <c r="F61" i="1" l="1"/>
  <c r="G98" i="1" l="1"/>
  <c r="F98" i="1" l="1"/>
  <c r="F55" i="1"/>
  <c r="F56" i="1" s="1"/>
  <c r="G56" i="1"/>
  <c r="F102" i="1" l="1"/>
  <c r="F77" i="1" l="1"/>
  <c r="F76" i="1"/>
  <c r="F75" i="1"/>
  <c r="F74" i="1"/>
  <c r="F73" i="1"/>
  <c r="F72" i="1"/>
  <c r="F71" i="1"/>
  <c r="F70" i="1"/>
  <c r="F69" i="1"/>
  <c r="F68" i="1"/>
  <c r="F65" i="1" l="1"/>
  <c r="G65" i="1"/>
  <c r="G91" i="1" l="1"/>
  <c r="F91" i="1" l="1"/>
  <c r="G79" i="1"/>
  <c r="F79" i="1"/>
</calcChain>
</file>

<file path=xl/sharedStrings.xml><?xml version="1.0" encoding="utf-8"?>
<sst xmlns="http://schemas.openxmlformats.org/spreadsheetml/2006/main" count="484" uniqueCount="239">
  <si>
    <t>实验室</t>
    <phoneticPr fontId="1" type="noConversion"/>
  </si>
  <si>
    <t>房间</t>
    <phoneticPr fontId="1" type="noConversion"/>
  </si>
  <si>
    <t>场地费</t>
    <phoneticPr fontId="1" type="noConversion"/>
  </si>
  <si>
    <t>场地费扣费账户</t>
    <phoneticPr fontId="1" type="noConversion"/>
  </si>
  <si>
    <t>场地使用面积</t>
    <phoneticPr fontId="1" type="noConversion"/>
  </si>
  <si>
    <t>设备费</t>
    <phoneticPr fontId="1" type="noConversion"/>
  </si>
  <si>
    <t>设备使用说明</t>
    <phoneticPr fontId="1" type="noConversion"/>
  </si>
  <si>
    <t>结构</t>
    <phoneticPr fontId="1" type="noConversion"/>
  </si>
  <si>
    <t>结构大厅</t>
    <phoneticPr fontId="1" type="noConversion"/>
  </si>
  <si>
    <t>实验申请编号</t>
    <phoneticPr fontId="1" type="noConversion"/>
  </si>
  <si>
    <t>备注</t>
    <phoneticPr fontId="1" type="noConversion"/>
  </si>
  <si>
    <t>沈奇罕</t>
  </si>
  <si>
    <t>李科炫</t>
  </si>
  <si>
    <t>账户负责人</t>
    <phoneticPr fontId="1" type="noConversion"/>
  </si>
  <si>
    <t>蒋庆</t>
    <phoneticPr fontId="1" type="noConversion"/>
  </si>
  <si>
    <t>沈奇罕</t>
    <phoneticPr fontId="1" type="noConversion"/>
  </si>
  <si>
    <t>王静峰</t>
    <phoneticPr fontId="1" type="noConversion"/>
  </si>
  <si>
    <t>KYSYSQ20240606002</t>
  </si>
  <si>
    <t>申鹏翔</t>
  </si>
  <si>
    <t>遗留工装</t>
    <phoneticPr fontId="1" type="noConversion"/>
  </si>
  <si>
    <t>水利馆</t>
  </si>
  <si>
    <t>冯景伟</t>
  </si>
  <si>
    <t>11070-41412024012</t>
  </si>
  <si>
    <t>实验已结束，仅存放设备</t>
  </si>
  <si>
    <t>郭帅</t>
  </si>
  <si>
    <t>黄铭</t>
  </si>
  <si>
    <t>刘广</t>
  </si>
  <si>
    <t>张瑞钢</t>
  </si>
  <si>
    <t>11070-41422023007</t>
  </si>
  <si>
    <t>奚邦禄</t>
  </si>
  <si>
    <t>水工模型槽室</t>
  </si>
  <si>
    <t>王军</t>
  </si>
  <si>
    <t>11070-41412021007</t>
  </si>
  <si>
    <t>KYSYSQ20241011001</t>
  </si>
  <si>
    <t>107-45312019009</t>
    <phoneticPr fontId="1" type="noConversion"/>
  </si>
  <si>
    <t>高鹏（建材）</t>
    <phoneticPr fontId="1" type="noConversion"/>
  </si>
  <si>
    <t>11070-41422024032</t>
    <phoneticPr fontId="1" type="noConversion"/>
  </si>
  <si>
    <t>KYSYSQ20241029003</t>
    <phoneticPr fontId="1" type="noConversion"/>
  </si>
  <si>
    <t>杨永敢</t>
    <phoneticPr fontId="1" type="noConversion"/>
  </si>
  <si>
    <t>11070-41422022106</t>
    <phoneticPr fontId="1" type="noConversion"/>
  </si>
  <si>
    <t>黄俊旗</t>
    <phoneticPr fontId="1" type="noConversion"/>
  </si>
  <si>
    <t>11070-41312022003</t>
    <phoneticPr fontId="1" type="noConversion"/>
  </si>
  <si>
    <t>KYSYSQ20241025001</t>
    <phoneticPr fontId="1" type="noConversion"/>
  </si>
  <si>
    <t>11070-41422022115</t>
    <phoneticPr fontId="1" type="noConversion"/>
  </si>
  <si>
    <t>KYSYSQ20241010001</t>
    <phoneticPr fontId="1" type="noConversion"/>
  </si>
  <si>
    <t>洪丽</t>
    <phoneticPr fontId="1" type="noConversion"/>
  </si>
  <si>
    <t>郭柄霖</t>
    <phoneticPr fontId="1" type="noConversion"/>
  </si>
  <si>
    <t>中天井</t>
    <phoneticPr fontId="1" type="noConversion"/>
  </si>
  <si>
    <t>高鹏（结构）</t>
    <phoneticPr fontId="1" type="noConversion"/>
  </si>
  <si>
    <t>材料堆放费，按周计</t>
    <phoneticPr fontId="1" type="noConversion"/>
  </si>
  <si>
    <t>KYSYSQ20241031001</t>
    <phoneticPr fontId="1" type="noConversion"/>
  </si>
  <si>
    <t>扈惠敏</t>
    <phoneticPr fontId="1" type="noConversion"/>
  </si>
  <si>
    <t>KYSYSQ20241028001</t>
    <phoneticPr fontId="1" type="noConversion"/>
  </si>
  <si>
    <t>测量</t>
    <phoneticPr fontId="1" type="noConversion"/>
  </si>
  <si>
    <t>三立苑525，527</t>
    <phoneticPr fontId="1" type="noConversion"/>
  </si>
  <si>
    <t>张春菊</t>
    <phoneticPr fontId="1" type="noConversion"/>
  </si>
  <si>
    <t xml:space="preserve">  无</t>
    <phoneticPr fontId="1" type="noConversion"/>
  </si>
  <si>
    <t xml:space="preserve"> </t>
    <phoneticPr fontId="1" type="noConversion"/>
  </si>
  <si>
    <t>力学</t>
    <phoneticPr fontId="1" type="noConversion"/>
  </si>
  <si>
    <t>土木楼505</t>
    <phoneticPr fontId="1" type="noConversion"/>
  </si>
  <si>
    <t>11070-41622023029</t>
    <phoneticPr fontId="1" type="noConversion"/>
  </si>
  <si>
    <t>KYSYSQ20241018001</t>
    <phoneticPr fontId="1" type="noConversion"/>
  </si>
  <si>
    <t>许赛</t>
    <phoneticPr fontId="1" type="noConversion"/>
  </si>
  <si>
    <t>土木楼510</t>
    <phoneticPr fontId="1" type="noConversion"/>
  </si>
  <si>
    <t>刘晓平</t>
    <phoneticPr fontId="1" type="noConversion"/>
  </si>
  <si>
    <t>11070-41422024023</t>
    <phoneticPr fontId="1" type="noConversion"/>
  </si>
  <si>
    <t>KYSYSQ20241010006</t>
    <phoneticPr fontId="1" type="noConversion"/>
  </si>
  <si>
    <t>何琳</t>
    <phoneticPr fontId="1" type="noConversion"/>
  </si>
  <si>
    <t>土木楼513A</t>
    <phoneticPr fontId="1" type="noConversion"/>
  </si>
  <si>
    <t>王昌建</t>
    <phoneticPr fontId="1" type="noConversion"/>
  </si>
  <si>
    <t>11070-41422022050</t>
    <phoneticPr fontId="1" type="noConversion"/>
  </si>
  <si>
    <t>KYSYSQ20241012001</t>
    <phoneticPr fontId="1" type="noConversion"/>
  </si>
  <si>
    <t>许运博</t>
    <phoneticPr fontId="1" type="noConversion"/>
  </si>
  <si>
    <t>土木楼513B</t>
    <phoneticPr fontId="1" type="noConversion"/>
  </si>
  <si>
    <t>李权</t>
    <phoneticPr fontId="1" type="noConversion"/>
  </si>
  <si>
    <t>11070-41312021012</t>
    <phoneticPr fontId="1" type="noConversion"/>
  </si>
  <si>
    <t>胡华侨</t>
    <phoneticPr fontId="1" type="noConversion"/>
  </si>
  <si>
    <t>土木楼515</t>
    <phoneticPr fontId="1" type="noConversion"/>
  </si>
  <si>
    <t>11070-41422023034</t>
    <phoneticPr fontId="1" type="noConversion"/>
  </si>
  <si>
    <t>KYSYSQ20241014001</t>
    <phoneticPr fontId="1" type="noConversion"/>
  </si>
  <si>
    <t>刘锐风</t>
    <phoneticPr fontId="1" type="noConversion"/>
  </si>
  <si>
    <t>KYSYSQ20241017002</t>
    <phoneticPr fontId="1" type="noConversion"/>
  </si>
  <si>
    <t>KYSYSQ20241012003</t>
    <phoneticPr fontId="1" type="noConversion"/>
  </si>
  <si>
    <t>王凯</t>
    <phoneticPr fontId="1" type="noConversion"/>
  </si>
  <si>
    <t>11070-41412024029</t>
    <phoneticPr fontId="1" type="noConversion"/>
  </si>
  <si>
    <t>KYSYSQ20241021029</t>
    <phoneticPr fontId="1" type="noConversion"/>
  </si>
  <si>
    <t>徐梦轲</t>
    <phoneticPr fontId="1" type="noConversion"/>
  </si>
  <si>
    <t>土木楼601</t>
    <phoneticPr fontId="1" type="noConversion"/>
  </si>
  <si>
    <t>11070-41312022007</t>
    <phoneticPr fontId="1" type="noConversion"/>
  </si>
  <si>
    <t>KYSYSQ20241021002</t>
    <phoneticPr fontId="1" type="noConversion"/>
  </si>
  <si>
    <t>张玲玲</t>
    <phoneticPr fontId="1" type="noConversion"/>
  </si>
  <si>
    <t>给排水</t>
    <phoneticPr fontId="1" type="noConversion"/>
  </si>
  <si>
    <t xml:space="preserve">/ </t>
    <phoneticPr fontId="1" type="noConversion"/>
  </si>
  <si>
    <t>王伟</t>
    <phoneticPr fontId="1" type="noConversion"/>
  </si>
  <si>
    <t>107-433892</t>
    <phoneticPr fontId="1" type="noConversion"/>
  </si>
  <si>
    <t>胡真虎</t>
    <phoneticPr fontId="1" type="noConversion"/>
  </si>
  <si>
    <t>11070-41522024001</t>
    <phoneticPr fontId="1" type="noConversion"/>
  </si>
  <si>
    <t>张爱勇</t>
    <phoneticPr fontId="1" type="noConversion"/>
  </si>
  <si>
    <t>11070-41422023080</t>
    <phoneticPr fontId="1" type="noConversion"/>
  </si>
  <si>
    <t>冯景伟</t>
    <phoneticPr fontId="1" type="noConversion"/>
  </si>
  <si>
    <t>11070-41422022109</t>
    <phoneticPr fontId="1" type="noConversion"/>
  </si>
  <si>
    <t>张爱勇为该扣费项目的负责人</t>
    <phoneticPr fontId="1" type="noConversion"/>
  </si>
  <si>
    <t>袁守军</t>
    <phoneticPr fontId="1" type="noConversion"/>
  </si>
  <si>
    <t>11070-41612024004</t>
    <phoneticPr fontId="1" type="noConversion"/>
  </si>
  <si>
    <t>龚淼</t>
    <phoneticPr fontId="1" type="noConversion"/>
  </si>
  <si>
    <t>11070-41622023035</t>
    <phoneticPr fontId="1" type="noConversion"/>
  </si>
  <si>
    <t>郑梦启</t>
    <phoneticPr fontId="1" type="noConversion"/>
  </si>
  <si>
    <t>11070-41312023010</t>
    <phoneticPr fontId="1" type="noConversion"/>
  </si>
  <si>
    <t>陈国炜</t>
    <phoneticPr fontId="1" type="noConversion"/>
  </si>
  <si>
    <t>11070-4137202402</t>
    <phoneticPr fontId="1" type="noConversion"/>
  </si>
  <si>
    <t>刘丽</t>
    <phoneticPr fontId="1" type="noConversion"/>
  </si>
  <si>
    <t>11070-41412020013</t>
    <phoneticPr fontId="1" type="noConversion"/>
  </si>
  <si>
    <t>姚华彦</t>
    <phoneticPr fontId="1" type="noConversion"/>
  </si>
  <si>
    <t>11070-41432023004</t>
    <phoneticPr fontId="1" type="noConversion"/>
  </si>
  <si>
    <t>土木实验楼207、101</t>
    <phoneticPr fontId="1" type="noConversion"/>
  </si>
  <si>
    <t>KYSYSQ20241020009</t>
    <phoneticPr fontId="1" type="noConversion"/>
  </si>
  <si>
    <t>周广宇</t>
    <phoneticPr fontId="1" type="noConversion"/>
  </si>
  <si>
    <t>岩土</t>
    <phoneticPr fontId="1" type="noConversion"/>
  </si>
  <si>
    <t>建环</t>
    <phoneticPr fontId="1" type="noConversion"/>
  </si>
  <si>
    <t>建材</t>
    <phoneticPr fontId="1" type="noConversion"/>
  </si>
  <si>
    <t>11070-41382024001</t>
  </si>
  <si>
    <t>11070-41412023051</t>
  </si>
  <si>
    <t>结构</t>
  </si>
  <si>
    <t>结构大厅</t>
  </si>
  <si>
    <t>11070-41422023032</t>
  </si>
  <si>
    <t>KYSYSQ20240409001</t>
  </si>
  <si>
    <t>11070-41412020001</t>
  </si>
  <si>
    <t>11070-41422022060</t>
  </si>
  <si>
    <t>11070-40042024012</t>
  </si>
  <si>
    <t>KYSYSQ20250204001</t>
  </si>
  <si>
    <t>11070-41312024014</t>
    <phoneticPr fontId="1" type="noConversion"/>
  </si>
  <si>
    <t>KYSYSQ20241101004</t>
    <phoneticPr fontId="1" type="noConversion"/>
  </si>
  <si>
    <t>殷永高</t>
    <phoneticPr fontId="1" type="noConversion"/>
  </si>
  <si>
    <t>11070-41422022023</t>
    <phoneticPr fontId="1" type="noConversion"/>
  </si>
  <si>
    <t>KYSYSQ20241113002</t>
    <phoneticPr fontId="1" type="noConversion"/>
  </si>
  <si>
    <t>11070-41322024002</t>
    <phoneticPr fontId="1" type="noConversion"/>
  </si>
  <si>
    <t>KYSYSQ20241031002</t>
    <phoneticPr fontId="1" type="noConversion"/>
  </si>
  <si>
    <t>中天井，109</t>
    <phoneticPr fontId="1" type="noConversion"/>
  </si>
  <si>
    <t>11070-41412023031</t>
    <phoneticPr fontId="1" type="noConversion"/>
  </si>
  <si>
    <t>KYSYSQ20241031003</t>
    <phoneticPr fontId="1" type="noConversion"/>
  </si>
  <si>
    <t>109，中天井</t>
    <phoneticPr fontId="1" type="noConversion"/>
  </si>
  <si>
    <t>实验室</t>
  </si>
  <si>
    <t>房间</t>
  </si>
  <si>
    <t>使用人</t>
  </si>
  <si>
    <t>场地费扣费账户</t>
  </si>
  <si>
    <t>场地使用面积</t>
  </si>
  <si>
    <t>场地费</t>
  </si>
  <si>
    <t>设备费</t>
  </si>
  <si>
    <t>设备使用说明</t>
  </si>
  <si>
    <t>实验申请编号</t>
  </si>
  <si>
    <t>备注</t>
  </si>
  <si>
    <t>纬地楼208</t>
  </si>
  <si>
    <t>浦玉学</t>
  </si>
  <si>
    <t>11070-41412024005</t>
  </si>
  <si>
    <t>KYSYSQ20241028002</t>
  </si>
  <si>
    <t>纬地楼103B</t>
  </si>
  <si>
    <t>余波</t>
  </si>
  <si>
    <t>暂时冻结</t>
  </si>
  <si>
    <t>KYSYSQ20241027001</t>
  </si>
  <si>
    <t>荆瑞江等</t>
  </si>
  <si>
    <t>纬地楼102A</t>
  </si>
  <si>
    <t>李满厚</t>
  </si>
  <si>
    <t>11070-41382023002</t>
  </si>
  <si>
    <t>KYSYSQ20240119003</t>
  </si>
  <si>
    <t>李然然等</t>
  </si>
  <si>
    <t>纬地楼613</t>
  </si>
  <si>
    <t>高永新</t>
  </si>
  <si>
    <t>11070-4131202100201</t>
  </si>
  <si>
    <t>KYSYSQ20240128009</t>
  </si>
  <si>
    <t>建环</t>
  </si>
  <si>
    <t>三级模型大厅</t>
  </si>
  <si>
    <t>KYSYSQ20240119006</t>
    <phoneticPr fontId="1" type="noConversion"/>
  </si>
  <si>
    <t>土木实验楼101A109102</t>
    <phoneticPr fontId="1" type="noConversion"/>
  </si>
  <si>
    <t>11070-41422025009</t>
  </si>
  <si>
    <t>11070-41422021091</t>
    <phoneticPr fontId="1" type="noConversion"/>
  </si>
  <si>
    <t>KYSYSQ20241125002</t>
    <phoneticPr fontId="1" type="noConversion"/>
  </si>
  <si>
    <t>土木楼107B</t>
  </si>
  <si>
    <t>王昌建</t>
  </si>
  <si>
    <t>11070-41422022050</t>
  </si>
  <si>
    <t>KYSYSQ20250401001</t>
  </si>
  <si>
    <t>KYSYSQ20241205001</t>
  </si>
  <si>
    <t>汪建</t>
    <phoneticPr fontId="1" type="noConversion"/>
  </si>
  <si>
    <t>压力试验机</t>
    <phoneticPr fontId="1" type="noConversion"/>
  </si>
  <si>
    <t>何伟</t>
    <phoneticPr fontId="1" type="noConversion"/>
  </si>
  <si>
    <t>KYSYSQ20250412001</t>
    <phoneticPr fontId="1" type="noConversion"/>
  </si>
  <si>
    <t>王陆洋</t>
    <phoneticPr fontId="1" type="noConversion"/>
  </si>
  <si>
    <t>KYSYSQ20241021001</t>
    <phoneticPr fontId="1" type="noConversion"/>
  </si>
  <si>
    <t>胡中停</t>
    <phoneticPr fontId="1" type="noConversion"/>
  </si>
  <si>
    <t>周沛</t>
    <phoneticPr fontId="1" type="noConversion"/>
  </si>
  <si>
    <t>杨慎林</t>
    <phoneticPr fontId="1" type="noConversion"/>
  </si>
  <si>
    <t>中天井，103</t>
    <phoneticPr fontId="1" type="noConversion"/>
  </si>
  <si>
    <t>KYSYSQ20250228003</t>
  </si>
  <si>
    <t>扣费账户</t>
    <phoneticPr fontId="1" type="noConversion"/>
  </si>
  <si>
    <t>KYSYSQ20241024001</t>
    <phoneticPr fontId="1" type="noConversion"/>
  </si>
  <si>
    <t>水利</t>
    <phoneticPr fontId="1" type="noConversion"/>
  </si>
  <si>
    <t>11070-41372022005</t>
    <phoneticPr fontId="1" type="noConversion"/>
  </si>
  <si>
    <t>BIM</t>
    <phoneticPr fontId="1" type="noConversion"/>
  </si>
  <si>
    <t>三立苑517</t>
    <phoneticPr fontId="1" type="noConversion"/>
  </si>
  <si>
    <t>赵春风</t>
    <phoneticPr fontId="1" type="noConversion"/>
  </si>
  <si>
    <t>学生工作室</t>
    <phoneticPr fontId="1" type="noConversion"/>
  </si>
  <si>
    <t>KYSYSQ20241008001</t>
  </si>
  <si>
    <t>孙益轩</t>
  </si>
  <si>
    <t>仅堆沙</t>
  </si>
  <si>
    <t>王佐才</t>
    <phoneticPr fontId="1" type="noConversion"/>
  </si>
  <si>
    <t>11070-41422023039</t>
  </si>
  <si>
    <t>KYSYSQ20250624001</t>
  </si>
  <si>
    <t>毕雨田</t>
  </si>
  <si>
    <t>种迅</t>
    <phoneticPr fontId="1" type="noConversion"/>
  </si>
  <si>
    <t>汤婷婷</t>
    <phoneticPr fontId="1" type="noConversion"/>
  </si>
  <si>
    <t>KYSYSQ20250327001</t>
  </si>
  <si>
    <t>107-45312019009</t>
  </si>
  <si>
    <t>费星宇(葛世杰)</t>
    <phoneticPr fontId="1" type="noConversion"/>
  </si>
  <si>
    <t>李贝贝</t>
    <phoneticPr fontId="1" type="noConversion"/>
  </si>
  <si>
    <t>KYSYSQ20250626004</t>
  </si>
  <si>
    <t>程萧阳</t>
  </si>
  <si>
    <t>11070-40042025007</t>
  </si>
  <si>
    <t>（1200t+采集仪）*4</t>
    <phoneticPr fontId="1" type="noConversion"/>
  </si>
  <si>
    <t>KYSYSQ20250724002</t>
  </si>
  <si>
    <t>赵猛</t>
    <phoneticPr fontId="1" type="noConversion"/>
  </si>
  <si>
    <t>11070-41312022003</t>
  </si>
  <si>
    <t>胶砂试验机</t>
    <phoneticPr fontId="1" type="noConversion"/>
  </si>
  <si>
    <t>高速摄像*1</t>
    <phoneticPr fontId="1" type="noConversion"/>
  </si>
  <si>
    <t>mts*4</t>
    <phoneticPr fontId="1" type="noConversion"/>
  </si>
  <si>
    <t>谢建扬，8.3</t>
    <phoneticPr fontId="1" type="noConversion"/>
  </si>
  <si>
    <t>王伟民，8.3</t>
    <phoneticPr fontId="1" type="noConversion"/>
  </si>
  <si>
    <t>KYSYSQ20241030004</t>
    <phoneticPr fontId="1" type="noConversion"/>
  </si>
  <si>
    <t>张殿龙，8.4</t>
    <phoneticPr fontId="1" type="noConversion"/>
  </si>
  <si>
    <t>万能试验机</t>
    <phoneticPr fontId="1" type="noConversion"/>
  </si>
  <si>
    <t>董建辉，8.5</t>
    <phoneticPr fontId="1" type="noConversion"/>
  </si>
  <si>
    <t>韩宇，8.8</t>
    <phoneticPr fontId="1" type="noConversion"/>
  </si>
  <si>
    <t>张殿龙，8.8</t>
    <phoneticPr fontId="1" type="noConversion"/>
  </si>
  <si>
    <t>KYSYSQ20241027003</t>
    <phoneticPr fontId="1" type="noConversion"/>
  </si>
  <si>
    <t>汤婷婷，8.8</t>
    <phoneticPr fontId="1" type="noConversion"/>
  </si>
  <si>
    <t>孙益轩，8.8</t>
    <phoneticPr fontId="1" type="noConversion"/>
  </si>
  <si>
    <t>水利馆</t>
    <phoneticPr fontId="21" type="noConversion"/>
  </si>
  <si>
    <t>曹广学</t>
    <phoneticPr fontId="21" type="noConversion"/>
  </si>
  <si>
    <t>W2024JSFW0859</t>
    <phoneticPr fontId="21" type="noConversion"/>
  </si>
  <si>
    <t>KYSYSQ20250730001</t>
    <phoneticPr fontId="21" type="noConversion"/>
  </si>
  <si>
    <t>施工期</t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</si>
</sst>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2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rgb="FFFF0000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  <font>
      <sz val="11"/>
      <name val="等线"/>
      <family val="3"/>
      <charset val="134"/>
      <scheme val="minor"/>
    </font>
    <font>
      <sz val="9"/>
      <name val="Microsoft YaHei"/>
      <family val="2"/>
      <charset val="134"/>
    </font>
    <font>
      <sz val="11"/>
      <color theme="1"/>
      <name val="等线"/>
      <family val="3"/>
      <charset val="134"/>
      <scheme val="minor"/>
    </font>
    <font>
      <sz val="11"/>
      <color rgb="FFFF0000"/>
      <name val="等线"/>
      <family val="2"/>
      <charset val="134"/>
      <scheme val="minor"/>
    </font>
    <font>
      <sz val="9"/>
      <name val="Microsoft YaHei"/>
      <charset val="134"/>
    </font>
    <font>
      <sz val="10"/>
      <name val="等线"/>
      <family val="2"/>
      <charset val="134"/>
      <scheme val="minor"/>
    </font>
    <font>
      <sz val="10"/>
      <name val="等线"/>
      <family val="3"/>
      <charset val="134"/>
      <scheme val="minor"/>
    </font>
    <font>
      <sz val="10"/>
      <name val="Microsoft YaHei"/>
      <family val="2"/>
      <charset val="134"/>
    </font>
    <font>
      <sz val="10"/>
      <color theme="1"/>
      <name val="等线"/>
      <family val="2"/>
      <charset val="134"/>
      <scheme val="minor"/>
    </font>
    <font>
      <sz val="10"/>
      <color rgb="FFFF0000"/>
      <name val="等线"/>
      <family val="2"/>
      <charset val="134"/>
      <scheme val="minor"/>
    </font>
    <font>
      <sz val="9"/>
      <color theme="1"/>
      <name val="Microsoft YaHei"/>
      <family val="2"/>
      <charset val="134"/>
    </font>
    <font>
      <sz val="11"/>
      <color rgb="FF000000"/>
      <name val="Microsoft YaHei"/>
      <family val="2"/>
      <charset val="134"/>
    </font>
    <font>
      <b/>
      <sz val="11"/>
      <color theme="1"/>
      <name val="等线"/>
      <family val="3"/>
      <charset val="134"/>
      <scheme val="minor"/>
    </font>
    <font>
      <sz val="10"/>
      <color rgb="FF000000"/>
      <name val="Arial"/>
      <family val="2"/>
    </font>
    <font>
      <sz val="10"/>
      <color theme="1"/>
      <name val="等线"/>
      <family val="3"/>
      <charset val="134"/>
      <scheme val="minor"/>
    </font>
    <font>
      <sz val="10"/>
      <color rgb="FF000000"/>
      <name val="宋体"/>
      <family val="2"/>
      <charset val="134"/>
    </font>
    <font>
      <sz val="9"/>
      <name val="等线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/>
      <diagonal/>
    </border>
  </borders>
  <cellStyleXfs count="1">
    <xf numFmtId="0" fontId="0" fillId="0" borderId="0">
      <alignment vertical="center"/>
    </xf>
  </cellStyleXfs>
  <cellXfs count="109">
    <xf numFmtId="0" fontId="0" fillId="0" borderId="0" xfId="0">
      <alignment vertical="center"/>
    </xf>
    <xf numFmtId="0" fontId="5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Fill="1" applyBorder="1">
      <alignment vertical="center"/>
    </xf>
    <xf numFmtId="0" fontId="3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13" fillId="0" borderId="0" xfId="0" applyFont="1" applyFill="1" applyBorder="1">
      <alignment vertical="center"/>
    </xf>
    <xf numFmtId="176" fontId="3" fillId="0" borderId="0" xfId="0" applyNumberFormat="1" applyFont="1" applyFill="1" applyBorder="1" applyAlignment="1">
      <alignment horizontal="left" vertical="center"/>
    </xf>
    <xf numFmtId="176" fontId="4" fillId="0" borderId="0" xfId="0" applyNumberFormat="1" applyFont="1" applyFill="1" applyBorder="1" applyAlignment="1">
      <alignment horizontal="left" vertical="center"/>
    </xf>
    <xf numFmtId="176" fontId="0" fillId="0" borderId="0" xfId="0" applyNumberFormat="1" applyFill="1" applyBorder="1" applyAlignment="1">
      <alignment horizontal="left" vertical="center"/>
    </xf>
    <xf numFmtId="176" fontId="2" fillId="0" borderId="0" xfId="0" applyNumberFormat="1" applyFont="1" applyFill="1" applyBorder="1" applyAlignment="1">
      <alignment horizontal="left" vertical="center"/>
    </xf>
    <xf numFmtId="176" fontId="8" fillId="0" borderId="0" xfId="0" applyNumberFormat="1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176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 wrapText="1"/>
    </xf>
    <xf numFmtId="176" fontId="4" fillId="0" borderId="0" xfId="0" applyNumberFormat="1" applyFont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0" fontId="9" fillId="0" borderId="0" xfId="0" applyFont="1">
      <alignment vertical="center"/>
    </xf>
    <xf numFmtId="176" fontId="8" fillId="0" borderId="0" xfId="0" applyNumberFormat="1" applyFont="1" applyAlignment="1">
      <alignment horizontal="right" vertical="center"/>
    </xf>
    <xf numFmtId="0" fontId="4" fillId="0" borderId="1" xfId="0" applyFont="1" applyBorder="1">
      <alignment vertical="center"/>
    </xf>
    <xf numFmtId="0" fontId="0" fillId="0" borderId="1" xfId="0" applyBorder="1">
      <alignment vertical="center"/>
    </xf>
    <xf numFmtId="0" fontId="13" fillId="0" borderId="1" xfId="0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10" fillId="0" borderId="1" xfId="0" applyFont="1" applyBorder="1">
      <alignment vertical="center"/>
    </xf>
    <xf numFmtId="0" fontId="11" fillId="0" borderId="1" xfId="0" applyFont="1" applyBorder="1">
      <alignment vertical="center"/>
    </xf>
    <xf numFmtId="0" fontId="12" fillId="0" borderId="1" xfId="0" applyFont="1" applyBorder="1">
      <alignment vertical="center"/>
    </xf>
    <xf numFmtId="176" fontId="10" fillId="0" borderId="1" xfId="0" applyNumberFormat="1" applyFont="1" applyBorder="1" applyAlignment="1">
      <alignment horizontal="right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176" fontId="10" fillId="0" borderId="0" xfId="0" applyNumberFormat="1" applyFont="1" applyAlignment="1">
      <alignment horizontal="right" vertical="center"/>
    </xf>
    <xf numFmtId="176" fontId="14" fillId="0" borderId="0" xfId="0" applyNumberFormat="1" applyFont="1" applyAlignment="1">
      <alignment horizontal="right" vertical="center"/>
    </xf>
    <xf numFmtId="0" fontId="11" fillId="0" borderId="0" xfId="0" applyFont="1" applyAlignment="1">
      <alignment vertical="center" wrapText="1"/>
    </xf>
    <xf numFmtId="0" fontId="13" fillId="0" borderId="0" xfId="0" applyFont="1">
      <alignment vertical="center"/>
    </xf>
    <xf numFmtId="0" fontId="0" fillId="0" borderId="2" xfId="0" applyBorder="1">
      <alignment vertical="center"/>
    </xf>
    <xf numFmtId="0" fontId="14" fillId="0" borderId="1" xfId="0" applyFont="1" applyBorder="1">
      <alignment vertical="center"/>
    </xf>
    <xf numFmtId="0" fontId="14" fillId="0" borderId="0" xfId="0" applyFont="1">
      <alignment vertical="center"/>
    </xf>
    <xf numFmtId="176" fontId="13" fillId="0" borderId="0" xfId="0" applyNumberFormat="1" applyFont="1" applyAlignment="1">
      <alignment horizontal="right" vertical="center"/>
    </xf>
    <xf numFmtId="0" fontId="13" fillId="0" borderId="3" xfId="0" applyFont="1" applyBorder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0" fillId="0" borderId="4" xfId="0" applyBorder="1">
      <alignment vertical="center"/>
    </xf>
    <xf numFmtId="0" fontId="7" fillId="0" borderId="4" xfId="0" applyFont="1" applyBorder="1">
      <alignment vertical="center"/>
    </xf>
    <xf numFmtId="0" fontId="15" fillId="0" borderId="4" xfId="0" applyFont="1" applyBorder="1">
      <alignment vertical="center"/>
    </xf>
    <xf numFmtId="0" fontId="7" fillId="0" borderId="4" xfId="0" applyFont="1" applyBorder="1" applyAlignment="1">
      <alignment vertical="center" wrapText="1"/>
    </xf>
    <xf numFmtId="0" fontId="0" fillId="0" borderId="6" xfId="0" applyBorder="1">
      <alignment vertical="center"/>
    </xf>
    <xf numFmtId="0" fontId="7" fillId="0" borderId="6" xfId="0" applyFont="1" applyBorder="1">
      <alignment vertical="center"/>
    </xf>
    <xf numFmtId="0" fontId="15" fillId="0" borderId="6" xfId="0" applyFont="1" applyBorder="1">
      <alignment vertical="center"/>
    </xf>
    <xf numFmtId="0" fontId="7" fillId="0" borderId="6" xfId="0" applyFont="1" applyBorder="1" applyAlignment="1">
      <alignment vertical="center" wrapText="1"/>
    </xf>
    <xf numFmtId="0" fontId="7" fillId="0" borderId="1" xfId="0" applyFont="1" applyBorder="1">
      <alignment vertical="center"/>
    </xf>
    <xf numFmtId="0" fontId="15" fillId="0" borderId="1" xfId="0" applyFont="1" applyBorder="1">
      <alignment vertical="center"/>
    </xf>
    <xf numFmtId="0" fontId="7" fillId="0" borderId="1" xfId="0" applyFont="1" applyBorder="1" applyAlignment="1">
      <alignment vertical="center" wrapText="1"/>
    </xf>
    <xf numFmtId="0" fontId="0" fillId="0" borderId="4" xfId="0" applyBorder="1" applyAlignment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3" fontId="7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right" vertical="center"/>
    </xf>
    <xf numFmtId="0" fontId="19" fillId="0" borderId="0" xfId="0" applyFont="1" applyAlignment="1">
      <alignment horizontal="justify" vertical="center" wrapText="1"/>
    </xf>
    <xf numFmtId="0" fontId="2" fillId="0" borderId="0" xfId="0" applyFont="1" applyAlignment="1">
      <alignment horizontal="center" vertical="center"/>
    </xf>
    <xf numFmtId="0" fontId="13" fillId="0" borderId="0" xfId="0" applyFont="1" applyBorder="1">
      <alignment vertical="center"/>
    </xf>
    <xf numFmtId="0" fontId="12" fillId="0" borderId="0" xfId="0" applyFont="1" applyBorder="1">
      <alignment vertical="center"/>
    </xf>
    <xf numFmtId="0" fontId="14" fillId="0" borderId="0" xfId="0" applyFont="1" applyBorder="1">
      <alignment vertical="center"/>
    </xf>
    <xf numFmtId="0" fontId="7" fillId="0" borderId="0" xfId="0" applyFont="1" applyFill="1">
      <alignment vertical="center"/>
    </xf>
    <xf numFmtId="0" fontId="18" fillId="0" borderId="7" xfId="0" applyFont="1" applyFill="1" applyBorder="1" applyAlignment="1">
      <alignment horizontal="left" wrapText="1"/>
    </xf>
    <xf numFmtId="0" fontId="16" fillId="0" borderId="0" xfId="0" applyFont="1" applyFill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0" fillId="5" borderId="8" xfId="0" applyFill="1" applyBorder="1" applyAlignment="1">
      <alignment horizontal="left" vertical="center" wrapText="1"/>
    </xf>
    <xf numFmtId="0" fontId="5" fillId="0" borderId="1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right" vertical="center"/>
    </xf>
    <xf numFmtId="0" fontId="5" fillId="0" borderId="4" xfId="0" applyFont="1" applyBorder="1" applyAlignment="1">
      <alignment vertical="center" wrapText="1"/>
    </xf>
    <xf numFmtId="0" fontId="20" fillId="0" borderId="0" xfId="0" applyFont="1" applyFill="1" applyBorder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176" fontId="13" fillId="0" borderId="1" xfId="0" applyNumberFormat="1" applyFont="1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E304C-AE9A-4A86-9758-2B4C2E59BBD1}">
  <dimension ref="A1:M102"/>
  <sheetViews>
    <sheetView tabSelected="1" topLeftCell="A85" zoomScale="120" zoomScaleNormal="120" workbookViewId="0">
      <selection activeCell="D97" sqref="D97"/>
    </sheetView>
  </sheetViews>
  <sheetFormatPr defaultRowHeight="13.8"/>
  <cols>
    <col min="1" max="1" width="10.44140625" style="7" customWidth="1"/>
    <col min="2" max="2" width="14.5546875" style="7" customWidth="1"/>
    <col min="3" max="3" width="13.109375" style="7" customWidth="1"/>
    <col min="4" max="4" width="25.6640625" style="3" customWidth="1"/>
    <col min="5" max="5" width="12.77734375" style="11" customWidth="1"/>
    <col min="6" max="6" width="7.6640625" style="11" customWidth="1"/>
    <col min="7" max="7" width="9.44140625" style="11" customWidth="1"/>
    <col min="8" max="8" width="22.6640625" style="3" customWidth="1"/>
    <col min="9" max="9" width="21.21875" style="3" customWidth="1"/>
    <col min="10" max="10" width="26.21875" style="3" customWidth="1"/>
    <col min="11" max="11" width="8.88671875" style="3"/>
    <col min="12" max="12" width="22.77734375" style="3" customWidth="1"/>
    <col min="13" max="13" width="8.88671875" style="3"/>
  </cols>
  <sheetData>
    <row r="1" spans="1:13" s="58" customFormat="1">
      <c r="A1" s="80" t="s">
        <v>0</v>
      </c>
      <c r="B1" s="80" t="s">
        <v>1</v>
      </c>
      <c r="C1" s="80" t="s">
        <v>13</v>
      </c>
      <c r="D1" s="80" t="s">
        <v>192</v>
      </c>
      <c r="E1" s="80" t="s">
        <v>4</v>
      </c>
      <c r="F1" s="80" t="s">
        <v>2</v>
      </c>
      <c r="G1" s="80" t="s">
        <v>5</v>
      </c>
      <c r="H1" s="81" t="s">
        <v>6</v>
      </c>
      <c r="I1" s="81" t="s">
        <v>9</v>
      </c>
      <c r="J1" s="80" t="s">
        <v>10</v>
      </c>
      <c r="K1"/>
      <c r="L1" s="3"/>
      <c r="M1" s="3"/>
    </row>
    <row r="2" spans="1:13" s="58" customFormat="1">
      <c r="A2" s="56" t="s">
        <v>7</v>
      </c>
      <c r="B2" s="57" t="s">
        <v>8</v>
      </c>
      <c r="C2" s="57" t="s">
        <v>16</v>
      </c>
      <c r="D2" s="58" t="s">
        <v>121</v>
      </c>
      <c r="E2" s="58">
        <v>10</v>
      </c>
      <c r="F2" s="94">
        <v>60</v>
      </c>
      <c r="G2" s="58">
        <v>0</v>
      </c>
      <c r="I2" s="58" t="s">
        <v>200</v>
      </c>
      <c r="J2" s="95" t="s">
        <v>201</v>
      </c>
      <c r="L2" s="3"/>
      <c r="M2" s="3"/>
    </row>
    <row r="3" spans="1:13" s="58" customFormat="1">
      <c r="A3" s="56" t="s">
        <v>7</v>
      </c>
      <c r="B3" s="57" t="s">
        <v>8</v>
      </c>
      <c r="C3" s="57" t="s">
        <v>16</v>
      </c>
      <c r="D3" s="58" t="s">
        <v>121</v>
      </c>
      <c r="E3" s="94">
        <v>15</v>
      </c>
      <c r="F3" s="58">
        <f>E3*6</f>
        <v>90</v>
      </c>
      <c r="G3" s="58">
        <v>0</v>
      </c>
      <c r="I3" s="58" t="s">
        <v>200</v>
      </c>
      <c r="J3" s="95" t="s">
        <v>201</v>
      </c>
      <c r="L3" s="3"/>
      <c r="M3" s="3"/>
    </row>
    <row r="4" spans="1:13" s="58" customFormat="1" ht="15.6">
      <c r="A4" s="56" t="s">
        <v>7</v>
      </c>
      <c r="B4" s="57" t="s">
        <v>8</v>
      </c>
      <c r="C4" s="57" t="s">
        <v>14</v>
      </c>
      <c r="D4" s="58" t="s">
        <v>120</v>
      </c>
      <c r="E4" s="58">
        <v>5</v>
      </c>
      <c r="F4" s="94">
        <v>30</v>
      </c>
      <c r="G4" s="58">
        <v>800</v>
      </c>
      <c r="H4" s="58" t="s">
        <v>222</v>
      </c>
      <c r="I4" s="58" t="s">
        <v>180</v>
      </c>
      <c r="J4" s="58" t="s">
        <v>181</v>
      </c>
      <c r="K4" s="96"/>
      <c r="L4" s="3"/>
      <c r="M4" s="3"/>
    </row>
    <row r="5" spans="1:13" s="58" customFormat="1">
      <c r="A5" s="56" t="s">
        <v>7</v>
      </c>
      <c r="B5" s="57" t="s">
        <v>8</v>
      </c>
      <c r="C5" s="57" t="s">
        <v>16</v>
      </c>
      <c r="D5" s="58" t="s">
        <v>121</v>
      </c>
      <c r="E5" s="58">
        <v>5</v>
      </c>
      <c r="F5" s="94">
        <v>30</v>
      </c>
      <c r="G5" s="58">
        <v>0</v>
      </c>
      <c r="I5" s="58" t="s">
        <v>17</v>
      </c>
      <c r="J5" s="58" t="s">
        <v>18</v>
      </c>
      <c r="L5" s="3"/>
      <c r="M5" s="3"/>
    </row>
    <row r="6" spans="1:13" s="58" customFormat="1">
      <c r="A6" s="56" t="s">
        <v>122</v>
      </c>
      <c r="B6" s="57" t="s">
        <v>123</v>
      </c>
      <c r="C6" s="58" t="s">
        <v>11</v>
      </c>
      <c r="D6" s="58" t="s">
        <v>124</v>
      </c>
      <c r="E6" s="58">
        <v>15</v>
      </c>
      <c r="F6" s="58">
        <v>90</v>
      </c>
      <c r="G6" s="58">
        <v>0</v>
      </c>
      <c r="I6" s="58" t="s">
        <v>125</v>
      </c>
      <c r="J6" s="58" t="s">
        <v>12</v>
      </c>
      <c r="L6" s="3"/>
      <c r="M6" s="3"/>
    </row>
    <row r="7" spans="1:13" s="58" customFormat="1">
      <c r="A7" s="56" t="s">
        <v>7</v>
      </c>
      <c r="B7" s="57" t="s">
        <v>8</v>
      </c>
      <c r="C7" s="57" t="s">
        <v>16</v>
      </c>
      <c r="D7" s="58" t="s">
        <v>121</v>
      </c>
      <c r="E7" s="58">
        <v>5</v>
      </c>
      <c r="F7" s="94">
        <v>30</v>
      </c>
      <c r="G7" s="58">
        <v>0</v>
      </c>
      <c r="J7" s="58" t="s">
        <v>19</v>
      </c>
      <c r="L7" s="3"/>
      <c r="M7" s="3"/>
    </row>
    <row r="8" spans="1:13" s="58" customFormat="1">
      <c r="A8" s="56" t="s">
        <v>7</v>
      </c>
      <c r="B8" s="57" t="s">
        <v>8</v>
      </c>
      <c r="C8" s="57" t="s">
        <v>14</v>
      </c>
      <c r="D8" s="58" t="s">
        <v>120</v>
      </c>
      <c r="E8" s="56">
        <v>5</v>
      </c>
      <c r="F8" s="94">
        <v>30</v>
      </c>
      <c r="G8" s="58">
        <v>0</v>
      </c>
      <c r="H8" s="57"/>
      <c r="J8" s="58" t="s">
        <v>19</v>
      </c>
      <c r="L8" s="3"/>
      <c r="M8" s="3"/>
    </row>
    <row r="9" spans="1:13" s="58" customFormat="1" ht="14.4" thickBot="1">
      <c r="A9" s="56" t="s">
        <v>7</v>
      </c>
      <c r="B9" s="57" t="s">
        <v>8</v>
      </c>
      <c r="C9" s="57" t="s">
        <v>203</v>
      </c>
      <c r="D9" s="58" t="s">
        <v>204</v>
      </c>
      <c r="E9" s="56">
        <v>2</v>
      </c>
      <c r="F9" s="94">
        <v>12</v>
      </c>
      <c r="G9" s="58">
        <v>0</v>
      </c>
      <c r="H9" s="57"/>
      <c r="I9" s="58" t="s">
        <v>205</v>
      </c>
      <c r="J9" t="s">
        <v>206</v>
      </c>
      <c r="L9" s="3"/>
      <c r="M9" s="3"/>
    </row>
    <row r="10" spans="1:13" s="58" customFormat="1">
      <c r="A10" s="56" t="s">
        <v>7</v>
      </c>
      <c r="B10" s="57" t="s">
        <v>8</v>
      </c>
      <c r="C10" s="57" t="s">
        <v>48</v>
      </c>
      <c r="E10" s="56">
        <v>2</v>
      </c>
      <c r="F10" s="94">
        <v>12</v>
      </c>
      <c r="G10" s="58">
        <v>0</v>
      </c>
      <c r="H10" s="57"/>
      <c r="I10" s="98"/>
      <c r="J10"/>
      <c r="L10" s="3"/>
      <c r="M10" s="3"/>
    </row>
    <row r="11" spans="1:13" s="58" customFormat="1">
      <c r="A11" s="56" t="s">
        <v>7</v>
      </c>
      <c r="B11" s="57" t="s">
        <v>8</v>
      </c>
      <c r="C11" s="57" t="s">
        <v>212</v>
      </c>
      <c r="D11" s="58" t="s">
        <v>215</v>
      </c>
      <c r="E11" s="56">
        <v>80</v>
      </c>
      <c r="F11" s="94">
        <v>480</v>
      </c>
      <c r="G11" s="58">
        <f>575*4</f>
        <v>2300</v>
      </c>
      <c r="H11" s="57" t="s">
        <v>216</v>
      </c>
      <c r="I11" s="58" t="s">
        <v>213</v>
      </c>
      <c r="J11" s="95" t="s">
        <v>214</v>
      </c>
      <c r="L11" s="3"/>
      <c r="M11" s="3"/>
    </row>
    <row r="12" spans="1:13" s="58" customFormat="1">
      <c r="A12" s="56" t="s">
        <v>7</v>
      </c>
      <c r="B12" s="57" t="s">
        <v>8</v>
      </c>
      <c r="C12" s="57" t="s">
        <v>40</v>
      </c>
      <c r="D12" s="58" t="s">
        <v>219</v>
      </c>
      <c r="E12" s="56">
        <v>30</v>
      </c>
      <c r="F12" s="94">
        <f>E12*6</f>
        <v>180</v>
      </c>
      <c r="G12" s="58">
        <v>0</v>
      </c>
      <c r="H12" s="57"/>
      <c r="I12" s="58" t="s">
        <v>217</v>
      </c>
      <c r="J12" s="104" t="s">
        <v>218</v>
      </c>
      <c r="L12" s="3"/>
      <c r="M12" s="3"/>
    </row>
    <row r="13" spans="1:13" s="58" customFormat="1">
      <c r="A13" s="56" t="s">
        <v>7</v>
      </c>
      <c r="B13" s="57" t="s">
        <v>8</v>
      </c>
      <c r="C13" s="57" t="s">
        <v>207</v>
      </c>
      <c r="D13" s="58" t="s">
        <v>210</v>
      </c>
      <c r="E13" s="56">
        <v>5</v>
      </c>
      <c r="F13" s="94">
        <f>5*6</f>
        <v>30</v>
      </c>
      <c r="G13" s="58">
        <v>0</v>
      </c>
      <c r="H13" s="57"/>
      <c r="I13" s="58" t="s">
        <v>209</v>
      </c>
      <c r="J13" t="s">
        <v>208</v>
      </c>
      <c r="L13" s="3"/>
      <c r="M13" s="3"/>
    </row>
    <row r="14" spans="1:13" s="58" customFormat="1">
      <c r="A14" s="56" t="s">
        <v>7</v>
      </c>
      <c r="B14" s="57" t="s">
        <v>8</v>
      </c>
      <c r="C14" s="57" t="s">
        <v>45</v>
      </c>
      <c r="E14" s="56">
        <v>0</v>
      </c>
      <c r="F14" s="94">
        <v>0</v>
      </c>
      <c r="G14" s="58">
        <v>250</v>
      </c>
      <c r="H14" s="57" t="s">
        <v>221</v>
      </c>
      <c r="J14"/>
      <c r="L14" s="3"/>
      <c r="M14" s="3"/>
    </row>
    <row r="15" spans="1:13" s="58" customFormat="1" ht="14.4" thickBot="1">
      <c r="A15" s="16"/>
      <c r="B15" s="17"/>
      <c r="C15" s="57"/>
      <c r="E15" s="60"/>
      <c r="F15" s="61">
        <f>SUM(F2:F14)</f>
        <v>1074</v>
      </c>
      <c r="G15" s="61">
        <f>SUM(G2:G14)</f>
        <v>3350</v>
      </c>
      <c r="H15"/>
      <c r="J15"/>
      <c r="K15"/>
      <c r="L15" s="3"/>
      <c r="M15" s="3"/>
    </row>
    <row r="16" spans="1:13" s="58" customFormat="1">
      <c r="A16" s="56"/>
      <c r="B16" s="57"/>
      <c r="C16" s="57"/>
      <c r="D16" s="98"/>
      <c r="F16" s="59"/>
      <c r="G16" s="59"/>
      <c r="L16" s="3"/>
      <c r="M16" s="3"/>
    </row>
    <row r="17" spans="1:10">
      <c r="A17" s="5"/>
      <c r="B17" s="6"/>
      <c r="C17" s="6"/>
      <c r="F17" s="12"/>
      <c r="G17" s="12"/>
    </row>
    <row r="18" spans="1:10">
      <c r="A18" s="83" t="s">
        <v>141</v>
      </c>
      <c r="B18" s="83" t="s">
        <v>142</v>
      </c>
      <c r="C18" s="83" t="s">
        <v>143</v>
      </c>
      <c r="D18" s="83" t="s">
        <v>144</v>
      </c>
      <c r="E18" s="84" t="s">
        <v>145</v>
      </c>
      <c r="F18" s="84" t="s">
        <v>146</v>
      </c>
      <c r="G18" s="85" t="s">
        <v>147</v>
      </c>
      <c r="H18" s="85" t="s">
        <v>148</v>
      </c>
      <c r="I18" s="83" t="s">
        <v>149</v>
      </c>
      <c r="J18" s="83" t="s">
        <v>150</v>
      </c>
    </row>
    <row r="19" spans="1:10">
      <c r="A19" s="86" t="s">
        <v>194</v>
      </c>
      <c r="B19" s="86" t="s">
        <v>20</v>
      </c>
      <c r="C19" s="19" t="s">
        <v>21</v>
      </c>
      <c r="D19" s="19" t="s">
        <v>22</v>
      </c>
      <c r="E19" s="19">
        <v>1</v>
      </c>
      <c r="F19" s="86">
        <f t="shared" ref="F19:F25" si="0">E19*6</f>
        <v>6</v>
      </c>
      <c r="G19" s="86"/>
      <c r="H19" s="86"/>
      <c r="I19" s="86"/>
      <c r="J19" s="86" t="s">
        <v>23</v>
      </c>
    </row>
    <row r="20" spans="1:10">
      <c r="A20" s="86" t="s">
        <v>194</v>
      </c>
      <c r="B20" s="86" t="s">
        <v>20</v>
      </c>
      <c r="C20" s="19" t="s">
        <v>24</v>
      </c>
      <c r="D20" s="86"/>
      <c r="E20" s="19">
        <v>60</v>
      </c>
      <c r="F20" s="86">
        <f t="shared" si="0"/>
        <v>360</v>
      </c>
      <c r="G20" s="86"/>
      <c r="H20" s="86"/>
      <c r="I20" s="86"/>
      <c r="J20" s="86" t="s">
        <v>23</v>
      </c>
    </row>
    <row r="21" spans="1:10">
      <c r="A21" s="86" t="s">
        <v>194</v>
      </c>
      <c r="B21" s="86" t="s">
        <v>20</v>
      </c>
      <c r="C21" s="19" t="s">
        <v>25</v>
      </c>
      <c r="D21" s="19" t="s">
        <v>126</v>
      </c>
      <c r="E21" s="19">
        <v>7</v>
      </c>
      <c r="F21" s="86">
        <f t="shared" si="0"/>
        <v>42</v>
      </c>
      <c r="G21" s="19"/>
      <c r="H21" s="19"/>
      <c r="I21" s="19"/>
      <c r="J21" s="86" t="s">
        <v>23</v>
      </c>
    </row>
    <row r="22" spans="1:10">
      <c r="A22" s="86" t="s">
        <v>194</v>
      </c>
      <c r="B22" s="86" t="s">
        <v>20</v>
      </c>
      <c r="C22" s="19" t="s">
        <v>26</v>
      </c>
      <c r="D22" s="82" t="s">
        <v>127</v>
      </c>
      <c r="E22" s="19">
        <v>1</v>
      </c>
      <c r="F22" s="86">
        <f t="shared" si="0"/>
        <v>6</v>
      </c>
      <c r="G22" s="19"/>
      <c r="H22" s="19"/>
      <c r="I22" s="86"/>
      <c r="J22" s="86" t="s">
        <v>23</v>
      </c>
    </row>
    <row r="23" spans="1:10">
      <c r="A23" s="86" t="s">
        <v>194</v>
      </c>
      <c r="B23" s="86" t="s">
        <v>20</v>
      </c>
      <c r="C23" s="19" t="s">
        <v>27</v>
      </c>
      <c r="D23" s="19" t="s">
        <v>28</v>
      </c>
      <c r="E23" s="19">
        <f>ROUNDUP(15.66,0)</f>
        <v>16</v>
      </c>
      <c r="F23" s="86">
        <f t="shared" si="0"/>
        <v>96</v>
      </c>
      <c r="G23" s="19"/>
      <c r="H23" s="19"/>
      <c r="I23" s="105" t="s">
        <v>191</v>
      </c>
      <c r="J23" s="86"/>
    </row>
    <row r="24" spans="1:10">
      <c r="A24" s="86" t="s">
        <v>194</v>
      </c>
      <c r="B24" s="86" t="s">
        <v>20</v>
      </c>
      <c r="C24" s="82" t="s">
        <v>29</v>
      </c>
      <c r="D24" s="19" t="s">
        <v>128</v>
      </c>
      <c r="E24" s="19">
        <v>2</v>
      </c>
      <c r="F24" s="86">
        <f t="shared" si="0"/>
        <v>12</v>
      </c>
      <c r="G24" s="19"/>
      <c r="H24" s="19"/>
      <c r="I24" s="86" t="s">
        <v>129</v>
      </c>
      <c r="J24" s="19"/>
    </row>
    <row r="25" spans="1:10">
      <c r="A25" s="86" t="s">
        <v>194</v>
      </c>
      <c r="B25" s="86" t="s">
        <v>234</v>
      </c>
      <c r="C25" s="82" t="s">
        <v>235</v>
      </c>
      <c r="D25" s="19" t="s">
        <v>236</v>
      </c>
      <c r="E25" s="19">
        <v>38</v>
      </c>
      <c r="F25" s="86">
        <f t="shared" si="0"/>
        <v>228</v>
      </c>
      <c r="G25" s="19"/>
      <c r="H25" s="19"/>
      <c r="I25" s="86" t="s">
        <v>237</v>
      </c>
      <c r="J25" s="19" t="s">
        <v>238</v>
      </c>
    </row>
    <row r="26" spans="1:10">
      <c r="A26" s="86" t="s">
        <v>194</v>
      </c>
      <c r="B26" s="86" t="s">
        <v>30</v>
      </c>
      <c r="C26" s="19" t="s">
        <v>31</v>
      </c>
      <c r="D26" s="19" t="s">
        <v>32</v>
      </c>
      <c r="E26" s="19">
        <v>13</v>
      </c>
      <c r="F26" s="90">
        <f>E26*4</f>
        <v>52</v>
      </c>
      <c r="G26" s="90"/>
      <c r="H26" s="82"/>
      <c r="I26" s="19" t="s">
        <v>33</v>
      </c>
      <c r="J26" s="19" t="s">
        <v>202</v>
      </c>
    </row>
    <row r="27" spans="1:10">
      <c r="A27" s="86" t="s">
        <v>194</v>
      </c>
      <c r="B27" s="86" t="s">
        <v>30</v>
      </c>
      <c r="C27" s="19" t="s">
        <v>31</v>
      </c>
      <c r="D27" s="19" t="s">
        <v>32</v>
      </c>
      <c r="E27" s="19">
        <v>163</v>
      </c>
      <c r="F27" s="106">
        <f>E27*3</f>
        <v>489</v>
      </c>
      <c r="G27" s="107">
        <v>245</v>
      </c>
      <c r="H27" s="82"/>
      <c r="I27" s="19" t="s">
        <v>33</v>
      </c>
      <c r="J27" s="89"/>
    </row>
    <row r="28" spans="1:10">
      <c r="A28" s="86"/>
      <c r="B28" s="86"/>
      <c r="C28" s="19"/>
      <c r="D28" s="19"/>
      <c r="E28" s="19"/>
      <c r="F28" s="90">
        <f>SUM(F19:F27)</f>
        <v>1291</v>
      </c>
      <c r="G28" s="90">
        <f>SUM(G19:G27)</f>
        <v>245</v>
      </c>
      <c r="H28" s="82"/>
      <c r="I28" s="19"/>
      <c r="J28" s="19"/>
    </row>
    <row r="29" spans="1:10">
      <c r="A29" s="86"/>
      <c r="B29" s="86"/>
      <c r="C29" s="19"/>
      <c r="D29" s="19"/>
      <c r="E29" s="19"/>
      <c r="F29" s="90"/>
      <c r="G29" s="90"/>
      <c r="H29" s="82"/>
      <c r="I29" s="19"/>
      <c r="J29" s="19"/>
    </row>
    <row r="30" spans="1:10">
      <c r="J30" s="89"/>
    </row>
    <row r="31" spans="1:10">
      <c r="A31" s="2" t="s">
        <v>0</v>
      </c>
      <c r="B31" s="2" t="s">
        <v>1</v>
      </c>
      <c r="C31" s="2" t="s">
        <v>13</v>
      </c>
      <c r="D31" s="4" t="s">
        <v>3</v>
      </c>
      <c r="E31" s="9" t="s">
        <v>4</v>
      </c>
      <c r="F31" s="9" t="s">
        <v>2</v>
      </c>
      <c r="G31" s="9" t="s">
        <v>5</v>
      </c>
      <c r="H31" s="4" t="s">
        <v>6</v>
      </c>
      <c r="I31" s="4" t="s">
        <v>9</v>
      </c>
      <c r="J31" s="4" t="s">
        <v>10</v>
      </c>
    </row>
    <row r="32" spans="1:10">
      <c r="A32" s="5" t="s">
        <v>119</v>
      </c>
      <c r="B32" s="77">
        <v>106</v>
      </c>
      <c r="C32" s="20" t="s">
        <v>40</v>
      </c>
      <c r="D32" s="20" t="s">
        <v>41</v>
      </c>
      <c r="E32" s="20">
        <v>20</v>
      </c>
      <c r="F32" s="20">
        <f t="shared" ref="F32:F39" si="1">E32</f>
        <v>20</v>
      </c>
      <c r="G32" s="20"/>
      <c r="H32" s="20"/>
      <c r="I32" s="20" t="s">
        <v>42</v>
      </c>
      <c r="J32" s="20" t="s">
        <v>223</v>
      </c>
    </row>
    <row r="33" spans="1:10">
      <c r="A33" s="5" t="s">
        <v>119</v>
      </c>
      <c r="B33" s="21">
        <v>109</v>
      </c>
      <c r="C33" s="20" t="s">
        <v>132</v>
      </c>
      <c r="D33" s="22" t="s">
        <v>133</v>
      </c>
      <c r="E33" s="22">
        <v>25</v>
      </c>
      <c r="F33" s="20">
        <f t="shared" si="1"/>
        <v>25</v>
      </c>
      <c r="G33" s="78">
        <v>50</v>
      </c>
      <c r="H33" s="22" t="s">
        <v>182</v>
      </c>
      <c r="I33" s="22" t="s">
        <v>134</v>
      </c>
      <c r="J33" s="22" t="s">
        <v>224</v>
      </c>
    </row>
    <row r="34" spans="1:10">
      <c r="A34" s="5" t="s">
        <v>119</v>
      </c>
      <c r="B34" s="23">
        <v>104</v>
      </c>
      <c r="C34" s="22" t="s">
        <v>35</v>
      </c>
      <c r="D34" s="22" t="s">
        <v>195</v>
      </c>
      <c r="E34" s="22">
        <v>10</v>
      </c>
      <c r="F34" s="20">
        <f t="shared" si="1"/>
        <v>10</v>
      </c>
      <c r="G34" s="78"/>
      <c r="H34" s="22"/>
      <c r="I34" s="24" t="s">
        <v>225</v>
      </c>
      <c r="J34" s="22" t="s">
        <v>226</v>
      </c>
    </row>
    <row r="35" spans="1:10">
      <c r="A35" s="5" t="s">
        <v>119</v>
      </c>
      <c r="B35" s="21">
        <v>204</v>
      </c>
      <c r="C35" s="22" t="s">
        <v>45</v>
      </c>
      <c r="D35" s="22" t="s">
        <v>130</v>
      </c>
      <c r="E35" s="22">
        <v>50</v>
      </c>
      <c r="F35" s="20">
        <f t="shared" si="1"/>
        <v>50</v>
      </c>
      <c r="G35" s="78">
        <v>25</v>
      </c>
      <c r="H35" s="22" t="s">
        <v>227</v>
      </c>
      <c r="I35" s="22" t="s">
        <v>131</v>
      </c>
      <c r="J35" s="22" t="s">
        <v>228</v>
      </c>
    </row>
    <row r="36" spans="1:10">
      <c r="A36" s="5" t="s">
        <v>119</v>
      </c>
      <c r="B36" s="25">
        <v>109</v>
      </c>
      <c r="C36" s="22" t="s">
        <v>35</v>
      </c>
      <c r="D36" s="22" t="s">
        <v>195</v>
      </c>
      <c r="E36" s="22">
        <v>25</v>
      </c>
      <c r="F36" s="20">
        <f t="shared" si="1"/>
        <v>25</v>
      </c>
      <c r="G36" s="78">
        <v>60</v>
      </c>
      <c r="H36" s="22" t="s">
        <v>220</v>
      </c>
      <c r="I36" s="24" t="s">
        <v>225</v>
      </c>
      <c r="J36" s="22" t="s">
        <v>229</v>
      </c>
    </row>
    <row r="37" spans="1:10">
      <c r="A37" s="5" t="s">
        <v>119</v>
      </c>
      <c r="B37" s="25">
        <v>104</v>
      </c>
      <c r="C37" s="22" t="s">
        <v>35</v>
      </c>
      <c r="D37" s="22" t="s">
        <v>195</v>
      </c>
      <c r="E37" s="22">
        <v>10</v>
      </c>
      <c r="F37" s="20">
        <f t="shared" si="1"/>
        <v>10</v>
      </c>
      <c r="G37" s="78"/>
      <c r="H37" s="22"/>
      <c r="I37" s="24" t="s">
        <v>225</v>
      </c>
      <c r="J37" s="22" t="s">
        <v>230</v>
      </c>
    </row>
    <row r="38" spans="1:10">
      <c r="A38" s="5" t="s">
        <v>119</v>
      </c>
      <c r="B38" s="25">
        <v>106</v>
      </c>
      <c r="C38" s="22" t="s">
        <v>207</v>
      </c>
      <c r="D38" s="22" t="s">
        <v>41</v>
      </c>
      <c r="E38" s="22">
        <v>20</v>
      </c>
      <c r="F38" s="20">
        <v>60</v>
      </c>
      <c r="G38" s="78"/>
      <c r="H38" s="22"/>
      <c r="I38" s="24" t="s">
        <v>231</v>
      </c>
      <c r="J38" s="22" t="s">
        <v>232</v>
      </c>
    </row>
    <row r="39" spans="1:10">
      <c r="A39" s="5" t="s">
        <v>119</v>
      </c>
      <c r="B39" s="25">
        <v>108</v>
      </c>
      <c r="C39" s="22" t="s">
        <v>16</v>
      </c>
      <c r="D39" s="22" t="s">
        <v>135</v>
      </c>
      <c r="E39" s="22">
        <v>5</v>
      </c>
      <c r="F39" s="20">
        <f t="shared" si="1"/>
        <v>5</v>
      </c>
      <c r="G39" s="78"/>
      <c r="H39" s="22"/>
      <c r="I39" s="24" t="s">
        <v>136</v>
      </c>
      <c r="J39" s="22" t="s">
        <v>233</v>
      </c>
    </row>
    <row r="40" spans="1:10">
      <c r="A40" s="5" t="s">
        <v>119</v>
      </c>
      <c r="B40" s="87" t="s">
        <v>137</v>
      </c>
      <c r="C40" s="87" t="s">
        <v>48</v>
      </c>
      <c r="D40" s="87" t="s">
        <v>43</v>
      </c>
      <c r="E40" s="87">
        <v>1.5</v>
      </c>
      <c r="F40" s="87">
        <f>E40*6</f>
        <v>9</v>
      </c>
      <c r="G40" s="87"/>
      <c r="H40" s="87"/>
      <c r="I40" s="87" t="s">
        <v>44</v>
      </c>
      <c r="J40" s="87" t="s">
        <v>49</v>
      </c>
    </row>
    <row r="41" spans="1:10">
      <c r="A41" s="5" t="s">
        <v>119</v>
      </c>
      <c r="B41" s="87" t="s">
        <v>190</v>
      </c>
      <c r="C41" s="87" t="s">
        <v>16</v>
      </c>
      <c r="D41" s="87" t="s">
        <v>135</v>
      </c>
      <c r="E41" s="87">
        <v>8</v>
      </c>
      <c r="F41" s="87">
        <f t="shared" ref="F41:F50" si="2">E41*6</f>
        <v>48</v>
      </c>
      <c r="G41" s="87"/>
      <c r="H41" s="87"/>
      <c r="I41" s="87" t="s">
        <v>136</v>
      </c>
      <c r="J41" s="87" t="s">
        <v>49</v>
      </c>
    </row>
    <row r="42" spans="1:10">
      <c r="A42" s="5" t="s">
        <v>119</v>
      </c>
      <c r="B42" s="87" t="s">
        <v>47</v>
      </c>
      <c r="C42" s="87" t="s">
        <v>38</v>
      </c>
      <c r="D42" s="87" t="s">
        <v>39</v>
      </c>
      <c r="E42" s="87">
        <v>4.5</v>
      </c>
      <c r="F42" s="87">
        <f t="shared" si="2"/>
        <v>27</v>
      </c>
      <c r="G42" s="87"/>
      <c r="H42" s="87"/>
      <c r="I42" s="87" t="s">
        <v>50</v>
      </c>
      <c r="J42" s="87" t="s">
        <v>49</v>
      </c>
    </row>
    <row r="43" spans="1:10">
      <c r="A43" s="5" t="s">
        <v>119</v>
      </c>
      <c r="B43" s="87" t="s">
        <v>47</v>
      </c>
      <c r="C43" s="87" t="s">
        <v>45</v>
      </c>
      <c r="D43" s="87" t="s">
        <v>130</v>
      </c>
      <c r="E43" s="87">
        <v>4.5</v>
      </c>
      <c r="F43" s="87">
        <f t="shared" si="2"/>
        <v>27</v>
      </c>
      <c r="G43" s="87"/>
      <c r="H43" s="87"/>
      <c r="I43" s="87" t="s">
        <v>131</v>
      </c>
      <c r="J43" s="87" t="s">
        <v>49</v>
      </c>
    </row>
    <row r="44" spans="1:10">
      <c r="A44" s="5" t="s">
        <v>119</v>
      </c>
      <c r="B44" s="87" t="s">
        <v>47</v>
      </c>
      <c r="C44" s="87" t="s">
        <v>51</v>
      </c>
      <c r="D44" s="87"/>
      <c r="E44" s="87">
        <v>1.5</v>
      </c>
      <c r="F44" s="87">
        <f t="shared" si="2"/>
        <v>9</v>
      </c>
      <c r="G44" s="87"/>
      <c r="H44" s="87"/>
      <c r="I44" s="87"/>
      <c r="J44" s="87" t="s">
        <v>49</v>
      </c>
    </row>
    <row r="45" spans="1:10">
      <c r="A45" s="5" t="s">
        <v>119</v>
      </c>
      <c r="B45" s="87" t="s">
        <v>47</v>
      </c>
      <c r="C45" s="87" t="s">
        <v>46</v>
      </c>
      <c r="D45" s="87" t="s">
        <v>138</v>
      </c>
      <c r="E45" s="87">
        <v>1.5</v>
      </c>
      <c r="F45" s="87">
        <f t="shared" si="2"/>
        <v>9</v>
      </c>
      <c r="G45" s="87"/>
      <c r="H45" s="87"/>
      <c r="I45" s="87" t="s">
        <v>139</v>
      </c>
      <c r="J45" s="87" t="s">
        <v>49</v>
      </c>
    </row>
    <row r="46" spans="1:10">
      <c r="A46" s="5" t="s">
        <v>119</v>
      </c>
      <c r="B46" s="87" t="s">
        <v>47</v>
      </c>
      <c r="C46" s="87" t="s">
        <v>40</v>
      </c>
      <c r="D46" s="87" t="s">
        <v>41</v>
      </c>
      <c r="E46" s="87">
        <v>11</v>
      </c>
      <c r="F46" s="87">
        <f t="shared" si="2"/>
        <v>66</v>
      </c>
      <c r="G46" s="87"/>
      <c r="H46" s="87"/>
      <c r="I46" s="87" t="s">
        <v>42</v>
      </c>
      <c r="J46" s="87" t="s">
        <v>49</v>
      </c>
    </row>
    <row r="47" spans="1:10">
      <c r="A47" s="5" t="s">
        <v>119</v>
      </c>
      <c r="B47" s="87" t="s">
        <v>47</v>
      </c>
      <c r="C47" s="87" t="s">
        <v>35</v>
      </c>
      <c r="D47" s="87" t="s">
        <v>36</v>
      </c>
      <c r="E47" s="87">
        <v>10</v>
      </c>
      <c r="F47" s="87">
        <f t="shared" si="2"/>
        <v>60</v>
      </c>
      <c r="G47" s="87"/>
      <c r="H47" s="87"/>
      <c r="I47" s="87" t="s">
        <v>37</v>
      </c>
      <c r="J47" s="87" t="s">
        <v>49</v>
      </c>
    </row>
    <row r="48" spans="1:10">
      <c r="A48" s="5" t="s">
        <v>119</v>
      </c>
      <c r="B48" s="87" t="s">
        <v>140</v>
      </c>
      <c r="C48" s="87" t="s">
        <v>14</v>
      </c>
      <c r="D48" s="87" t="s">
        <v>34</v>
      </c>
      <c r="E48" s="87">
        <v>4.5</v>
      </c>
      <c r="F48" s="87">
        <f t="shared" si="2"/>
        <v>27</v>
      </c>
      <c r="G48" s="87"/>
      <c r="H48" s="87"/>
      <c r="I48" s="87" t="s">
        <v>52</v>
      </c>
      <c r="J48" s="87" t="s">
        <v>49</v>
      </c>
    </row>
    <row r="49" spans="1:13">
      <c r="A49" s="5" t="s">
        <v>119</v>
      </c>
      <c r="B49" s="87">
        <v>109</v>
      </c>
      <c r="C49" s="87" t="s">
        <v>15</v>
      </c>
      <c r="D49" s="87" t="s">
        <v>174</v>
      </c>
      <c r="E49" s="87">
        <v>3</v>
      </c>
      <c r="F49" s="87">
        <f t="shared" si="2"/>
        <v>18</v>
      </c>
      <c r="G49" s="87"/>
      <c r="H49" s="87"/>
      <c r="I49" s="87" t="s">
        <v>175</v>
      </c>
      <c r="J49" s="87" t="s">
        <v>49</v>
      </c>
    </row>
    <row r="50" spans="1:13" s="58" customFormat="1">
      <c r="A50" s="5" t="s">
        <v>119</v>
      </c>
      <c r="B50" s="87" t="s">
        <v>47</v>
      </c>
      <c r="C50" s="87" t="s">
        <v>132</v>
      </c>
      <c r="D50" s="87" t="s">
        <v>133</v>
      </c>
      <c r="E50" s="87">
        <v>1.5</v>
      </c>
      <c r="F50" s="87">
        <f t="shared" si="2"/>
        <v>9</v>
      </c>
      <c r="G50" s="87"/>
      <c r="H50" s="87"/>
      <c r="I50" s="87" t="s">
        <v>134</v>
      </c>
      <c r="J50" s="87" t="s">
        <v>49</v>
      </c>
      <c r="K50" s="3"/>
      <c r="L50" s="3"/>
      <c r="M50" s="3"/>
    </row>
    <row r="51" spans="1:13" s="58" customFormat="1">
      <c r="A51" s="5"/>
      <c r="B51" s="14"/>
      <c r="C51" s="14"/>
      <c r="D51" s="14"/>
      <c r="E51" s="14"/>
      <c r="F51" s="79">
        <f>SUM(F32:F50)</f>
        <v>514</v>
      </c>
      <c r="G51" s="79">
        <f>SUM(G32:G50)</f>
        <v>135</v>
      </c>
      <c r="H51" s="14"/>
      <c r="I51" s="14"/>
      <c r="J51" s="14"/>
      <c r="K51" s="3"/>
      <c r="L51" s="3"/>
      <c r="M51" s="3"/>
    </row>
    <row r="52" spans="1:13" s="58" customFormat="1">
      <c r="A52" s="5"/>
      <c r="B52" s="14"/>
      <c r="C52" s="14"/>
      <c r="D52" s="14"/>
      <c r="E52" s="14"/>
      <c r="F52" s="79"/>
      <c r="G52" s="79"/>
      <c r="H52" s="14"/>
      <c r="I52" s="14"/>
      <c r="J52" s="14"/>
      <c r="K52" s="3"/>
      <c r="L52" s="3"/>
      <c r="M52" s="3"/>
    </row>
    <row r="53" spans="1:13">
      <c r="A53" s="5"/>
      <c r="D53" s="14"/>
      <c r="F53" s="13"/>
      <c r="G53" s="13"/>
      <c r="H53" s="14"/>
      <c r="I53" s="14"/>
      <c r="J53" s="14"/>
    </row>
    <row r="54" spans="1:13">
      <c r="A54" s="26" t="s">
        <v>141</v>
      </c>
      <c r="B54" s="26" t="s">
        <v>142</v>
      </c>
      <c r="C54" s="26" t="s">
        <v>143</v>
      </c>
      <c r="D54" s="26" t="s">
        <v>144</v>
      </c>
      <c r="E54" s="27" t="s">
        <v>145</v>
      </c>
      <c r="F54" s="27" t="s">
        <v>146</v>
      </c>
      <c r="G54" s="26" t="s">
        <v>147</v>
      </c>
      <c r="H54" s="26" t="s">
        <v>148</v>
      </c>
      <c r="I54" s="26" t="s">
        <v>149</v>
      </c>
      <c r="J54" s="26" t="s">
        <v>150</v>
      </c>
    </row>
    <row r="55" spans="1:13">
      <c r="A55" s="28" t="s">
        <v>53</v>
      </c>
      <c r="B55" s="15" t="s">
        <v>54</v>
      </c>
      <c r="C55" s="15" t="s">
        <v>55</v>
      </c>
      <c r="D55" s="29"/>
      <c r="E55" s="30">
        <v>8</v>
      </c>
      <c r="F55" s="30">
        <f>E55*12</f>
        <v>96</v>
      </c>
      <c r="G55" s="30">
        <v>0</v>
      </c>
      <c r="H55" s="15" t="s">
        <v>56</v>
      </c>
      <c r="I55" s="31" t="s">
        <v>57</v>
      </c>
      <c r="J55" s="15" t="s">
        <v>57</v>
      </c>
    </row>
    <row r="56" spans="1:13">
      <c r="A56" s="28"/>
      <c r="B56" s="15"/>
      <c r="C56" s="15"/>
      <c r="D56" s="15"/>
      <c r="E56" s="30"/>
      <c r="F56" s="33">
        <f>SUM(F55:F55)</f>
        <v>96</v>
      </c>
      <c r="G56" s="33">
        <f>SUM(G55:G55)</f>
        <v>0</v>
      </c>
      <c r="H56" s="15"/>
      <c r="I56" s="31"/>
      <c r="J56" s="15"/>
    </row>
    <row r="57" spans="1:13">
      <c r="A57" s="28"/>
      <c r="B57" s="15"/>
      <c r="C57"/>
      <c r="D57" s="15"/>
      <c r="E57" s="32"/>
      <c r="F57" s="30"/>
      <c r="G57" s="30"/>
      <c r="H57" s="15"/>
      <c r="I57"/>
      <c r="J57" s="15"/>
    </row>
    <row r="58" spans="1:13">
      <c r="A58" s="16"/>
      <c r="B58" s="17"/>
      <c r="C58" s="17"/>
      <c r="D58" s="18"/>
      <c r="E58" s="32"/>
      <c r="F58" s="33"/>
      <c r="G58" s="33"/>
      <c r="H58"/>
      <c r="I58" s="17"/>
      <c r="J58"/>
    </row>
    <row r="59" spans="1:13">
      <c r="A59" s="5"/>
      <c r="B59" s="6"/>
      <c r="C59" s="6"/>
      <c r="E59" s="10"/>
      <c r="F59" s="12"/>
      <c r="G59" s="12"/>
      <c r="H59" s="1"/>
      <c r="J59" s="1"/>
    </row>
    <row r="60" spans="1:13">
      <c r="A60" s="26" t="s">
        <v>141</v>
      </c>
      <c r="B60" s="26" t="s">
        <v>142</v>
      </c>
      <c r="C60" s="26" t="s">
        <v>143</v>
      </c>
      <c r="D60" s="26" t="s">
        <v>144</v>
      </c>
      <c r="E60" s="27" t="s">
        <v>145</v>
      </c>
      <c r="F60" s="27" t="s">
        <v>146</v>
      </c>
      <c r="G60" s="26" t="s">
        <v>147</v>
      </c>
      <c r="H60" s="26" t="s">
        <v>148</v>
      </c>
      <c r="I60" s="26" t="s">
        <v>149</v>
      </c>
      <c r="J60" s="26" t="s">
        <v>150</v>
      </c>
    </row>
    <row r="61" spans="1:13">
      <c r="A61" s="16" t="s">
        <v>58</v>
      </c>
      <c r="B61" s="15" t="s">
        <v>151</v>
      </c>
      <c r="C61" s="15" t="s">
        <v>152</v>
      </c>
      <c r="D61" s="34" t="s">
        <v>153</v>
      </c>
      <c r="E61" s="15">
        <v>19</v>
      </c>
      <c r="F61" s="15">
        <f>E61*6</f>
        <v>114</v>
      </c>
      <c r="G61" s="15">
        <v>0</v>
      </c>
      <c r="H61" s="15"/>
      <c r="I61" s="31" t="s">
        <v>154</v>
      </c>
      <c r="J61" s="15"/>
    </row>
    <row r="62" spans="1:13">
      <c r="A62" s="16" t="s">
        <v>58</v>
      </c>
      <c r="B62" s="15" t="s">
        <v>155</v>
      </c>
      <c r="C62" s="15" t="s">
        <v>156</v>
      </c>
      <c r="D62" s="15" t="s">
        <v>157</v>
      </c>
      <c r="E62" s="15">
        <v>19</v>
      </c>
      <c r="F62" s="15">
        <v>228</v>
      </c>
      <c r="G62" s="15">
        <v>0</v>
      </c>
      <c r="H62" s="15"/>
      <c r="I62" s="31" t="s">
        <v>158</v>
      </c>
      <c r="J62" s="15" t="s">
        <v>159</v>
      </c>
    </row>
    <row r="63" spans="1:13">
      <c r="A63" s="16" t="s">
        <v>58</v>
      </c>
      <c r="B63" s="15" t="s">
        <v>160</v>
      </c>
      <c r="C63" s="15" t="s">
        <v>161</v>
      </c>
      <c r="D63" s="15" t="s">
        <v>162</v>
      </c>
      <c r="E63" s="15">
        <v>19</v>
      </c>
      <c r="F63" s="15">
        <v>228</v>
      </c>
      <c r="G63" s="15">
        <v>0</v>
      </c>
      <c r="H63" s="15"/>
      <c r="I63" s="31" t="s">
        <v>163</v>
      </c>
      <c r="J63" s="15" t="s">
        <v>164</v>
      </c>
    </row>
    <row r="64" spans="1:13">
      <c r="A64" s="16" t="s">
        <v>58</v>
      </c>
      <c r="B64" s="15" t="s">
        <v>165</v>
      </c>
      <c r="C64" s="15" t="s">
        <v>166</v>
      </c>
      <c r="D64" t="s">
        <v>167</v>
      </c>
      <c r="E64" s="15">
        <v>20</v>
      </c>
      <c r="F64">
        <v>240</v>
      </c>
      <c r="G64">
        <v>0</v>
      </c>
      <c r="H64"/>
      <c r="I64" s="31" t="s">
        <v>168</v>
      </c>
      <c r="J64"/>
    </row>
    <row r="65" spans="1:11">
      <c r="A65" s="16"/>
      <c r="B65" s="16"/>
      <c r="C65" s="17"/>
      <c r="D65" s="18"/>
      <c r="E65" s="32"/>
      <c r="F65" s="35">
        <f>SUM(F60:F64)</f>
        <v>810</v>
      </c>
      <c r="G65" s="35">
        <f>SUM(G60:G64)</f>
        <v>0</v>
      </c>
      <c r="H65"/>
      <c r="I65" s="31"/>
      <c r="J65"/>
    </row>
    <row r="66" spans="1:11">
      <c r="A66" s="16"/>
      <c r="B66" s="16"/>
      <c r="C66" s="17"/>
      <c r="D66" s="18"/>
      <c r="E66" s="32"/>
      <c r="F66" s="35"/>
      <c r="G66" s="35"/>
      <c r="H66"/>
      <c r="I66" s="31"/>
      <c r="J66"/>
    </row>
    <row r="67" spans="1:11">
      <c r="A67" s="26" t="s">
        <v>141</v>
      </c>
      <c r="B67" s="26" t="s">
        <v>142</v>
      </c>
      <c r="C67" s="26" t="s">
        <v>143</v>
      </c>
      <c r="D67" s="26" t="s">
        <v>144</v>
      </c>
      <c r="E67" s="27" t="s">
        <v>145</v>
      </c>
      <c r="F67" s="27" t="s">
        <v>146</v>
      </c>
      <c r="G67" s="26" t="s">
        <v>147</v>
      </c>
      <c r="H67" s="26" t="s">
        <v>148</v>
      </c>
      <c r="I67" s="26" t="s">
        <v>149</v>
      </c>
      <c r="J67" s="26" t="s">
        <v>150</v>
      </c>
    </row>
    <row r="68" spans="1:11">
      <c r="A68" s="62" t="s">
        <v>118</v>
      </c>
      <c r="B68" s="63" t="s">
        <v>59</v>
      </c>
      <c r="C68" s="63" t="s">
        <v>183</v>
      </c>
      <c r="D68" s="64" t="s">
        <v>60</v>
      </c>
      <c r="E68" s="73">
        <v>9</v>
      </c>
      <c r="F68" s="73">
        <f>E68*12</f>
        <v>108</v>
      </c>
      <c r="G68" s="62"/>
      <c r="H68" s="62"/>
      <c r="I68" s="65" t="s">
        <v>61</v>
      </c>
      <c r="J68" s="63" t="s">
        <v>62</v>
      </c>
      <c r="K68" s="8"/>
    </row>
    <row r="69" spans="1:11">
      <c r="A69" s="99" t="s">
        <v>118</v>
      </c>
      <c r="B69" s="99" t="s">
        <v>59</v>
      </c>
      <c r="C69" s="100" t="s">
        <v>64</v>
      </c>
      <c r="D69" s="101" t="s">
        <v>65</v>
      </c>
      <c r="E69" s="102">
        <v>9</v>
      </c>
      <c r="F69" s="102">
        <f>E69*12</f>
        <v>108</v>
      </c>
      <c r="G69" s="97"/>
      <c r="H69" s="97"/>
      <c r="I69" s="103" t="s">
        <v>184</v>
      </c>
      <c r="J69" s="101" t="s">
        <v>185</v>
      </c>
      <c r="K69" s="8"/>
    </row>
    <row r="70" spans="1:11">
      <c r="A70" s="66" t="s">
        <v>118</v>
      </c>
      <c r="B70" s="67" t="s">
        <v>63</v>
      </c>
      <c r="C70" s="67" t="s">
        <v>64</v>
      </c>
      <c r="D70" s="68" t="s">
        <v>65</v>
      </c>
      <c r="E70" s="74">
        <v>12</v>
      </c>
      <c r="F70" s="75">
        <f t="shared" ref="F70:F71" si="3">E70*6</f>
        <v>72</v>
      </c>
      <c r="G70" s="67"/>
      <c r="H70" s="67"/>
      <c r="I70" s="69" t="s">
        <v>66</v>
      </c>
      <c r="J70" s="67" t="s">
        <v>67</v>
      </c>
      <c r="K70" s="8"/>
    </row>
    <row r="71" spans="1:11">
      <c r="A71" s="37" t="s">
        <v>118</v>
      </c>
      <c r="B71" s="70" t="s">
        <v>68</v>
      </c>
      <c r="C71" s="70" t="s">
        <v>69</v>
      </c>
      <c r="D71" s="71" t="s">
        <v>70</v>
      </c>
      <c r="E71" s="76">
        <v>38</v>
      </c>
      <c r="F71" s="76">
        <f t="shared" si="3"/>
        <v>228</v>
      </c>
      <c r="G71" s="37"/>
      <c r="H71" s="37"/>
      <c r="I71" s="72" t="s">
        <v>71</v>
      </c>
      <c r="J71" s="70" t="s">
        <v>72</v>
      </c>
      <c r="K71" s="8"/>
    </row>
    <row r="72" spans="1:11">
      <c r="A72" s="37" t="s">
        <v>118</v>
      </c>
      <c r="B72" s="70" t="s">
        <v>73</v>
      </c>
      <c r="C72" s="70" t="s">
        <v>74</v>
      </c>
      <c r="D72" s="71" t="s">
        <v>75</v>
      </c>
      <c r="E72" s="76">
        <v>38</v>
      </c>
      <c r="F72" s="76">
        <f>E72*6</f>
        <v>228</v>
      </c>
      <c r="G72" s="37"/>
      <c r="H72" s="37"/>
      <c r="I72" s="72" t="s">
        <v>186</v>
      </c>
      <c r="J72" s="70" t="s">
        <v>76</v>
      </c>
      <c r="K72" s="8"/>
    </row>
    <row r="73" spans="1:11">
      <c r="A73" s="37" t="s">
        <v>118</v>
      </c>
      <c r="B73" s="70" t="s">
        <v>77</v>
      </c>
      <c r="C73" s="70" t="s">
        <v>187</v>
      </c>
      <c r="D73" s="71" t="s">
        <v>78</v>
      </c>
      <c r="E73" s="76">
        <v>9</v>
      </c>
      <c r="F73" s="76">
        <f>E73*12</f>
        <v>108</v>
      </c>
      <c r="G73" s="37"/>
      <c r="H73" s="37"/>
      <c r="I73" s="72" t="s">
        <v>79</v>
      </c>
      <c r="J73" s="70" t="s">
        <v>80</v>
      </c>
      <c r="K73" s="8"/>
    </row>
    <row r="74" spans="1:11">
      <c r="A74" s="37" t="s">
        <v>118</v>
      </c>
      <c r="B74" s="70" t="s">
        <v>77</v>
      </c>
      <c r="C74" s="70" t="s">
        <v>74</v>
      </c>
      <c r="D74" s="71" t="s">
        <v>75</v>
      </c>
      <c r="E74" s="76">
        <v>13</v>
      </c>
      <c r="F74" s="76">
        <f t="shared" ref="F74:F77" si="4">E74*12</f>
        <v>156</v>
      </c>
      <c r="G74" s="37"/>
      <c r="H74" s="37"/>
      <c r="I74" s="72" t="s">
        <v>81</v>
      </c>
      <c r="J74" s="70" t="s">
        <v>76</v>
      </c>
      <c r="K74" s="8"/>
    </row>
    <row r="75" spans="1:11">
      <c r="A75" s="37" t="s">
        <v>118</v>
      </c>
      <c r="B75" s="70" t="s">
        <v>77</v>
      </c>
      <c r="C75" s="70" t="s">
        <v>69</v>
      </c>
      <c r="D75" s="71" t="s">
        <v>70</v>
      </c>
      <c r="E75" s="76">
        <v>15</v>
      </c>
      <c r="F75" s="76">
        <f t="shared" si="4"/>
        <v>180</v>
      </c>
      <c r="G75" s="37"/>
      <c r="H75" s="37"/>
      <c r="I75" s="72" t="s">
        <v>82</v>
      </c>
      <c r="J75" s="70" t="s">
        <v>83</v>
      </c>
      <c r="K75" s="8"/>
    </row>
    <row r="76" spans="1:11">
      <c r="A76" s="37" t="s">
        <v>118</v>
      </c>
      <c r="B76" s="70" t="s">
        <v>77</v>
      </c>
      <c r="C76" s="70" t="s">
        <v>188</v>
      </c>
      <c r="D76" s="71" t="s">
        <v>84</v>
      </c>
      <c r="E76" s="76">
        <v>2</v>
      </c>
      <c r="F76" s="76">
        <f t="shared" si="4"/>
        <v>24</v>
      </c>
      <c r="G76" s="37"/>
      <c r="H76" s="37"/>
      <c r="I76" s="72" t="s">
        <v>85</v>
      </c>
      <c r="J76" s="70" t="s">
        <v>86</v>
      </c>
      <c r="K76" s="8"/>
    </row>
    <row r="77" spans="1:11">
      <c r="A77" s="37" t="s">
        <v>118</v>
      </c>
      <c r="B77" s="70" t="s">
        <v>87</v>
      </c>
      <c r="C77" s="70" t="s">
        <v>189</v>
      </c>
      <c r="D77" s="71" t="s">
        <v>88</v>
      </c>
      <c r="E77" s="76">
        <v>18</v>
      </c>
      <c r="F77" s="76">
        <f t="shared" si="4"/>
        <v>216</v>
      </c>
      <c r="G77" s="37"/>
      <c r="H77" s="37"/>
      <c r="I77" s="72" t="s">
        <v>89</v>
      </c>
      <c r="J77" s="70" t="s">
        <v>90</v>
      </c>
      <c r="K77" s="8"/>
    </row>
    <row r="78" spans="1:11" ht="15">
      <c r="A78" s="40" t="s">
        <v>169</v>
      </c>
      <c r="B78" s="41" t="s">
        <v>170</v>
      </c>
      <c r="C78" s="41" t="s">
        <v>161</v>
      </c>
      <c r="D78" s="42"/>
      <c r="E78" s="43">
        <v>22</v>
      </c>
      <c r="F78" s="43">
        <f>E78*6</f>
        <v>132</v>
      </c>
      <c r="G78" s="43">
        <v>0</v>
      </c>
      <c r="H78" s="36"/>
      <c r="I78" s="39" t="s">
        <v>171</v>
      </c>
      <c r="J78" s="41"/>
      <c r="K78" s="8"/>
    </row>
    <row r="79" spans="1:11" ht="15">
      <c r="A79" s="44"/>
      <c r="B79" s="45"/>
      <c r="C79" s="45"/>
      <c r="D79" s="46"/>
      <c r="E79" s="47"/>
      <c r="F79" s="48">
        <f>SUM(F68:F78)</f>
        <v>1560</v>
      </c>
      <c r="G79" s="48">
        <f>SUM(G68:G78)</f>
        <v>0</v>
      </c>
      <c r="H79" s="44"/>
      <c r="I79" s="49"/>
      <c r="J79" s="45"/>
      <c r="K79" s="8"/>
    </row>
    <row r="80" spans="1:11" ht="15">
      <c r="A80" s="44"/>
      <c r="B80" s="45"/>
      <c r="C80" s="45"/>
      <c r="D80" s="46"/>
      <c r="E80" s="47"/>
      <c r="F80" s="48"/>
      <c r="G80" s="48"/>
      <c r="H80" s="50"/>
      <c r="I80" s="49"/>
      <c r="J80" s="45"/>
      <c r="K80" s="8"/>
    </row>
    <row r="81" spans="1:11">
      <c r="A81" s="26" t="s">
        <v>141</v>
      </c>
      <c r="B81" s="26" t="s">
        <v>142</v>
      </c>
      <c r="C81" s="26" t="s">
        <v>143</v>
      </c>
      <c r="D81" s="26" t="s">
        <v>144</v>
      </c>
      <c r="E81" s="27" t="s">
        <v>145</v>
      </c>
      <c r="F81" s="27" t="s">
        <v>146</v>
      </c>
      <c r="G81" s="26" t="s">
        <v>147</v>
      </c>
      <c r="H81" s="26" t="s">
        <v>148</v>
      </c>
      <c r="I81" s="26" t="s">
        <v>149</v>
      </c>
      <c r="J81" s="26" t="s">
        <v>150</v>
      </c>
      <c r="K81" s="8"/>
    </row>
    <row r="82" spans="1:11" ht="15">
      <c r="A82" s="38" t="s">
        <v>91</v>
      </c>
      <c r="B82" s="38" t="s">
        <v>92</v>
      </c>
      <c r="C82" s="38" t="s">
        <v>93</v>
      </c>
      <c r="D82" s="42" t="s">
        <v>94</v>
      </c>
      <c r="E82" s="108">
        <v>5</v>
      </c>
      <c r="F82" s="108">
        <v>30</v>
      </c>
      <c r="G82" s="38">
        <v>0</v>
      </c>
      <c r="H82" s="38" t="s">
        <v>92</v>
      </c>
      <c r="I82" s="38" t="s">
        <v>92</v>
      </c>
      <c r="J82" s="38"/>
      <c r="K82" s="8"/>
    </row>
    <row r="83" spans="1:11" ht="15">
      <c r="A83" s="38" t="s">
        <v>91</v>
      </c>
      <c r="B83" s="38" t="s">
        <v>92</v>
      </c>
      <c r="C83" s="38" t="s">
        <v>95</v>
      </c>
      <c r="D83" s="42" t="s">
        <v>96</v>
      </c>
      <c r="E83" s="108">
        <v>5</v>
      </c>
      <c r="F83" s="108">
        <v>30</v>
      </c>
      <c r="G83" s="38">
        <v>0</v>
      </c>
      <c r="H83" s="38" t="s">
        <v>92</v>
      </c>
      <c r="I83" s="38" t="s">
        <v>92</v>
      </c>
      <c r="J83" s="38"/>
      <c r="K83" s="8"/>
    </row>
    <row r="84" spans="1:11" ht="15">
      <c r="A84" s="38" t="s">
        <v>91</v>
      </c>
      <c r="B84" s="38" t="s">
        <v>92</v>
      </c>
      <c r="C84" s="38" t="s">
        <v>97</v>
      </c>
      <c r="D84" s="42" t="s">
        <v>98</v>
      </c>
      <c r="E84" s="108">
        <v>2</v>
      </c>
      <c r="F84" s="108">
        <v>12</v>
      </c>
      <c r="G84" s="38">
        <v>0</v>
      </c>
      <c r="H84" s="38" t="s">
        <v>92</v>
      </c>
      <c r="I84" s="38" t="s">
        <v>92</v>
      </c>
      <c r="J84" s="38"/>
      <c r="K84" s="8"/>
    </row>
    <row r="85" spans="1:11" ht="15">
      <c r="A85" s="38" t="s">
        <v>91</v>
      </c>
      <c r="B85" s="38" t="s">
        <v>92</v>
      </c>
      <c r="C85" s="38" t="s">
        <v>99</v>
      </c>
      <c r="D85" s="42" t="s">
        <v>100</v>
      </c>
      <c r="E85" s="108">
        <v>3</v>
      </c>
      <c r="F85" s="108">
        <v>18</v>
      </c>
      <c r="G85" s="38">
        <v>0</v>
      </c>
      <c r="H85" s="38" t="s">
        <v>92</v>
      </c>
      <c r="I85" s="38" t="s">
        <v>92</v>
      </c>
      <c r="J85" s="38" t="s">
        <v>101</v>
      </c>
      <c r="K85" s="8"/>
    </row>
    <row r="86" spans="1:11" ht="15">
      <c r="A86" s="38" t="s">
        <v>91</v>
      </c>
      <c r="B86" s="38" t="s">
        <v>92</v>
      </c>
      <c r="C86" s="38" t="s">
        <v>102</v>
      </c>
      <c r="D86" s="42" t="s">
        <v>103</v>
      </c>
      <c r="E86" s="108">
        <v>3</v>
      </c>
      <c r="F86" s="108">
        <v>18</v>
      </c>
      <c r="G86" s="38">
        <v>0</v>
      </c>
      <c r="H86" s="38" t="s">
        <v>92</v>
      </c>
      <c r="I86" s="38" t="s">
        <v>92</v>
      </c>
      <c r="J86" s="38"/>
      <c r="K86" s="8"/>
    </row>
    <row r="87" spans="1:11" ht="15">
      <c r="A87" s="38" t="s">
        <v>91</v>
      </c>
      <c r="B87" s="38" t="s">
        <v>92</v>
      </c>
      <c r="C87" s="38" t="s">
        <v>104</v>
      </c>
      <c r="D87" s="42" t="s">
        <v>105</v>
      </c>
      <c r="E87" s="108">
        <v>3</v>
      </c>
      <c r="F87" s="108">
        <v>18</v>
      </c>
      <c r="G87" s="38">
        <v>0</v>
      </c>
      <c r="H87" s="38" t="s">
        <v>92</v>
      </c>
      <c r="I87" s="38" t="s">
        <v>92</v>
      </c>
      <c r="J87" s="38"/>
      <c r="K87" s="8"/>
    </row>
    <row r="88" spans="1:11" ht="15">
      <c r="A88" s="38" t="s">
        <v>91</v>
      </c>
      <c r="B88" s="38" t="s">
        <v>92</v>
      </c>
      <c r="C88" s="38" t="s">
        <v>106</v>
      </c>
      <c r="D88" s="42" t="s">
        <v>107</v>
      </c>
      <c r="E88" s="108">
        <v>1</v>
      </c>
      <c r="F88" s="108">
        <v>6</v>
      </c>
      <c r="G88" s="38">
        <v>0</v>
      </c>
      <c r="H88" s="38" t="s">
        <v>92</v>
      </c>
      <c r="I88" s="38" t="s">
        <v>92</v>
      </c>
      <c r="J88" s="38"/>
      <c r="K88" s="8"/>
    </row>
    <row r="89" spans="1:11" ht="15">
      <c r="A89" s="38" t="s">
        <v>91</v>
      </c>
      <c r="B89" s="38" t="s">
        <v>92</v>
      </c>
      <c r="C89" s="38" t="s">
        <v>108</v>
      </c>
      <c r="D89" s="42" t="s">
        <v>109</v>
      </c>
      <c r="E89" s="108">
        <v>1</v>
      </c>
      <c r="F89" s="108">
        <v>6</v>
      </c>
      <c r="G89" s="38">
        <v>0</v>
      </c>
      <c r="H89" s="38" t="s">
        <v>92</v>
      </c>
      <c r="I89" s="38" t="s">
        <v>92</v>
      </c>
      <c r="J89" s="38"/>
      <c r="K89" s="8"/>
    </row>
    <row r="90" spans="1:11" ht="15">
      <c r="A90" s="38" t="s">
        <v>91</v>
      </c>
      <c r="B90" s="38" t="s">
        <v>92</v>
      </c>
      <c r="C90" s="38" t="s">
        <v>110</v>
      </c>
      <c r="D90" s="42" t="s">
        <v>111</v>
      </c>
      <c r="E90" s="108">
        <v>1</v>
      </c>
      <c r="F90" s="108">
        <v>6</v>
      </c>
      <c r="G90" s="38">
        <v>0</v>
      </c>
      <c r="H90" s="38" t="s">
        <v>92</v>
      </c>
      <c r="I90" s="38" t="s">
        <v>92</v>
      </c>
      <c r="J90" s="38"/>
      <c r="K90" s="8"/>
    </row>
    <row r="91" spans="1:11">
      <c r="A91" s="50"/>
      <c r="B91"/>
      <c r="C91"/>
      <c r="D91"/>
      <c r="E91" s="51"/>
      <c r="F91" s="52">
        <f>SUM(F82:F90)</f>
        <v>144</v>
      </c>
      <c r="G91" s="52">
        <f>SUM(G82:G90)</f>
        <v>0</v>
      </c>
      <c r="H91"/>
      <c r="I91"/>
      <c r="J91"/>
      <c r="K91" s="8"/>
    </row>
    <row r="92" spans="1:11">
      <c r="A92" s="50"/>
      <c r="B92"/>
      <c r="C92"/>
      <c r="D92"/>
      <c r="E92"/>
      <c r="F92" s="53"/>
      <c r="G92"/>
      <c r="H92"/>
      <c r="I92"/>
      <c r="J92"/>
      <c r="K92" s="8"/>
    </row>
    <row r="93" spans="1:11" ht="15">
      <c r="A93" s="50"/>
      <c r="B93" s="50"/>
      <c r="C93" s="50"/>
      <c r="D93" s="46"/>
      <c r="E93" s="54"/>
      <c r="F93" s="48"/>
      <c r="G93" s="48"/>
      <c r="H93" s="50"/>
      <c r="I93" s="50"/>
      <c r="J93" s="50"/>
      <c r="K93" s="8"/>
    </row>
    <row r="94" spans="1:11">
      <c r="A94" s="26" t="s">
        <v>141</v>
      </c>
      <c r="B94" s="26" t="s">
        <v>142</v>
      </c>
      <c r="C94" s="26" t="s">
        <v>143</v>
      </c>
      <c r="D94" s="26" t="s">
        <v>144</v>
      </c>
      <c r="E94" s="27" t="s">
        <v>145</v>
      </c>
      <c r="F94" s="27" t="s">
        <v>146</v>
      </c>
      <c r="G94" s="26" t="s">
        <v>147</v>
      </c>
      <c r="H94" s="26" t="s">
        <v>148</v>
      </c>
      <c r="I94" s="26" t="s">
        <v>149</v>
      </c>
      <c r="J94" s="26" t="s">
        <v>150</v>
      </c>
      <c r="K94" s="8"/>
    </row>
    <row r="95" spans="1:11">
      <c r="A95" s="38" t="s">
        <v>117</v>
      </c>
      <c r="B95" s="38" t="s">
        <v>114</v>
      </c>
      <c r="C95" s="38" t="s">
        <v>112</v>
      </c>
      <c r="D95" s="38" t="s">
        <v>113</v>
      </c>
      <c r="E95" s="108">
        <v>22</v>
      </c>
      <c r="F95" s="108">
        <f>E95*6</f>
        <v>132</v>
      </c>
      <c r="G95" s="38"/>
      <c r="H95" s="38"/>
      <c r="I95" s="38" t="s">
        <v>115</v>
      </c>
      <c r="J95" s="55" t="s">
        <v>116</v>
      </c>
      <c r="K95" s="50"/>
    </row>
    <row r="96" spans="1:11">
      <c r="A96" s="38" t="s">
        <v>117</v>
      </c>
      <c r="B96" s="38" t="s">
        <v>172</v>
      </c>
      <c r="C96" s="38" t="s">
        <v>112</v>
      </c>
      <c r="D96" s="38" t="s">
        <v>173</v>
      </c>
      <c r="E96" s="108">
        <v>3</v>
      </c>
      <c r="F96" s="108">
        <f t="shared" ref="F96:F97" si="5">E96*6</f>
        <v>18</v>
      </c>
      <c r="G96" s="38"/>
      <c r="H96" s="38"/>
      <c r="I96" s="38" t="s">
        <v>193</v>
      </c>
      <c r="J96" s="38" t="s">
        <v>211</v>
      </c>
      <c r="K96" s="50"/>
    </row>
    <row r="97" spans="1:11">
      <c r="A97" s="38" t="s">
        <v>117</v>
      </c>
      <c r="B97" s="38" t="s">
        <v>176</v>
      </c>
      <c r="C97" s="38" t="s">
        <v>177</v>
      </c>
      <c r="D97" s="38" t="s">
        <v>178</v>
      </c>
      <c r="E97" s="108">
        <v>25</v>
      </c>
      <c r="F97" s="108">
        <f t="shared" si="5"/>
        <v>150</v>
      </c>
      <c r="G97" s="38"/>
      <c r="H97" s="38"/>
      <c r="I97" s="38" t="s">
        <v>179</v>
      </c>
      <c r="J97" s="38" t="s">
        <v>72</v>
      </c>
      <c r="K97" s="50"/>
    </row>
    <row r="98" spans="1:11" ht="15">
      <c r="A98" s="38"/>
      <c r="B98" s="38"/>
      <c r="C98" s="38"/>
      <c r="D98" s="42"/>
      <c r="E98" s="38"/>
      <c r="F98" s="52">
        <f>SUM(F95:F97)</f>
        <v>300</v>
      </c>
      <c r="G98" s="52">
        <f>SUM(G95:G97)</f>
        <v>0</v>
      </c>
      <c r="H98" s="38"/>
      <c r="I98" s="38"/>
      <c r="J98" s="38"/>
    </row>
    <row r="99" spans="1:11" ht="15">
      <c r="A99" s="91"/>
      <c r="B99" s="91"/>
      <c r="C99" s="91"/>
      <c r="D99" s="92"/>
      <c r="E99" s="91"/>
      <c r="F99" s="93"/>
      <c r="G99" s="93"/>
      <c r="H99" s="91"/>
      <c r="I99" s="91"/>
      <c r="J99" s="91"/>
    </row>
    <row r="101" spans="1:11">
      <c r="A101" s="26" t="s">
        <v>141</v>
      </c>
      <c r="B101" s="26" t="s">
        <v>142</v>
      </c>
      <c r="C101" s="26" t="s">
        <v>143</v>
      </c>
      <c r="D101" s="26" t="s">
        <v>144</v>
      </c>
      <c r="E101" s="27" t="s">
        <v>145</v>
      </c>
      <c r="F101" s="27" t="s">
        <v>146</v>
      </c>
      <c r="G101" s="26" t="s">
        <v>147</v>
      </c>
      <c r="H101" s="26" t="s">
        <v>148</v>
      </c>
      <c r="I101" s="26" t="s">
        <v>149</v>
      </c>
      <c r="J101" s="26" t="s">
        <v>150</v>
      </c>
    </row>
    <row r="102" spans="1:11">
      <c r="A102" s="7" t="s">
        <v>196</v>
      </c>
      <c r="B102" s="7" t="s">
        <v>197</v>
      </c>
      <c r="C102" s="7" t="s">
        <v>198</v>
      </c>
      <c r="E102" s="88">
        <v>19</v>
      </c>
      <c r="F102" s="88">
        <f>E102*12</f>
        <v>228</v>
      </c>
      <c r="J102" s="3" t="s">
        <v>199</v>
      </c>
    </row>
  </sheetData>
  <phoneticPr fontId="1" type="noConversion"/>
  <pageMargins left="0.7" right="0.7" top="0.75" bottom="0.75" header="0.3" footer="0.3"/>
  <pageSetup paperSize="9" orientation="portrait" verticalDpi="20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LIANG HUANG</dc:creator>
  <cp:lastModifiedBy>LIANG HUANG</cp:lastModifiedBy>
  <dcterms:created xsi:type="dcterms:W3CDTF">2024-10-08T07:44:44Z</dcterms:created>
  <dcterms:modified xsi:type="dcterms:W3CDTF">2025-08-26T12:58:01Z</dcterms:modified>
</cp:coreProperties>
</file>